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4115"/>
  </bookViews>
  <sheets>
    <sheet name="Data" sheetId="1" r:id="rId1"/>
    <sheet name="Report" sheetId="2" r:id="rId2"/>
    <sheet name="Geochemical Log" sheetId="3" r:id="rId3"/>
    <sheet name="Kerogen Quality" sheetId="4" r:id="rId4"/>
    <sheet name="KEROGEN TYPE" sheetId="5" r:id="rId5"/>
    <sheet name="Kerogen Type and Maturity" sheetId="6" r:id="rId6"/>
    <sheet name="Kerogen Conversion-Maturity" sheetId="7" r:id="rId7"/>
    <sheet name="Maturation Profile" sheetId="8" r:id="rId8"/>
    <sheet name="GUIDELINES" sheetId="9" r:id="rId9"/>
  </sheets>
  <calcPr calcId="145621"/>
  <fileRecoveryPr dataExtractLoad="1"/>
</workbook>
</file>

<file path=xl/calcChain.xml><?xml version="1.0" encoding="utf-8"?>
<calcChain xmlns="http://schemas.openxmlformats.org/spreadsheetml/2006/main">
  <c r="F7" i="1" l="1"/>
  <c r="F8" i="1"/>
  <c r="K10" i="1"/>
  <c r="L10" i="1"/>
  <c r="N10" i="1"/>
  <c r="S10" i="1"/>
  <c r="V10" i="1"/>
  <c r="G11" i="1"/>
  <c r="K11" i="1"/>
  <c r="L11" i="1"/>
  <c r="N11" i="1"/>
  <c r="S11" i="1"/>
  <c r="V11" i="1"/>
  <c r="G12" i="1"/>
  <c r="A8" i="9"/>
  <c r="C8" i="9"/>
  <c r="F8" i="9"/>
  <c r="A9" i="9"/>
  <c r="C9" i="9"/>
  <c r="F9" i="9"/>
  <c r="I11" i="9"/>
  <c r="K11" i="9"/>
  <c r="L11" i="9"/>
  <c r="I13" i="9"/>
  <c r="K13" i="9"/>
  <c r="I15" i="9"/>
  <c r="K15" i="9"/>
  <c r="I17" i="9"/>
  <c r="K17" i="9"/>
  <c r="S18" i="9"/>
  <c r="S29" i="9"/>
  <c r="O9" i="2"/>
  <c r="O10" i="2"/>
  <c r="O11" i="2"/>
  <c r="O13" i="2"/>
  <c r="O15" i="2"/>
  <c r="O16" i="2"/>
  <c r="O17" i="2"/>
  <c r="O18" i="2"/>
  <c r="O20" i="2"/>
  <c r="O21" i="2"/>
  <c r="O23" i="2"/>
  <c r="O25" i="2"/>
  <c r="O26" i="2"/>
  <c r="O27" i="2"/>
  <c r="O28" i="2"/>
  <c r="O29" i="2"/>
  <c r="O30" i="2"/>
  <c r="O31" i="2"/>
  <c r="O32" i="2"/>
  <c r="O34" i="2"/>
  <c r="O35" i="2"/>
  <c r="O36" i="2"/>
  <c r="O37" i="2"/>
  <c r="O38" i="2"/>
  <c r="O39" i="2"/>
  <c r="O41" i="2"/>
  <c r="O42" i="2"/>
  <c r="O43" i="2"/>
  <c r="O44" i="2"/>
  <c r="O45" i="2"/>
  <c r="O47" i="2"/>
  <c r="O48" i="2"/>
  <c r="O49" i="2"/>
  <c r="O50" i="2"/>
  <c r="O51" i="2"/>
  <c r="O53" i="2"/>
  <c r="O54" i="2"/>
  <c r="O55" i="2"/>
  <c r="O56" i="2"/>
  <c r="O58" i="2"/>
  <c r="O59" i="2"/>
  <c r="O60" i="2"/>
  <c r="O61" i="2"/>
  <c r="O63" i="2"/>
  <c r="O64" i="2"/>
  <c r="O65" i="2"/>
  <c r="O66" i="2"/>
  <c r="O67" i="2"/>
  <c r="O69" i="2"/>
  <c r="O70" i="2"/>
  <c r="O71" i="2"/>
  <c r="O72" i="2"/>
  <c r="O74" i="2"/>
  <c r="O75" i="2"/>
  <c r="O76" i="2"/>
  <c r="O78" i="2"/>
  <c r="O79" i="2"/>
  <c r="O81" i="2"/>
  <c r="O82" i="2"/>
  <c r="O83" i="2"/>
  <c r="O84" i="2"/>
</calcChain>
</file>

<file path=xl/sharedStrings.xml><?xml version="1.0" encoding="utf-8"?>
<sst xmlns="http://schemas.openxmlformats.org/spreadsheetml/2006/main" count="807" uniqueCount="252">
  <si>
    <t>Paste or add information to yellow areas only;</t>
  </si>
  <si>
    <t>Do not cut or move data !!!</t>
  </si>
  <si>
    <t>Purple means calculated - do not change</t>
  </si>
  <si>
    <t>Second item under "Well Name", "Formation Name", "Sample type", and "Sample Prep" are just copies of the first item.</t>
  </si>
  <si>
    <t>Enter client/well name:</t>
  </si>
  <si>
    <t>Brazos Royalty, LLC</t>
  </si>
  <si>
    <t>Depth units:</t>
  </si>
  <si>
    <t>HGS Project No.</t>
  </si>
  <si>
    <t>Change guidelines on plots on "Guidelines" worksheet; may require "format, sheet, unhide".</t>
  </si>
  <si>
    <t>Min depth:</t>
  </si>
  <si>
    <t>Max depth:</t>
  </si>
  <si>
    <t>Paste TOC/RE data in yellow area below ê</t>
  </si>
  <si>
    <t>HGS</t>
  </si>
  <si>
    <t>Well</t>
  </si>
  <si>
    <t>Depth 1</t>
  </si>
  <si>
    <t>Depth 2</t>
  </si>
  <si>
    <t>Median</t>
  </si>
  <si>
    <t>Formation</t>
  </si>
  <si>
    <t>Sample</t>
  </si>
  <si>
    <t>Leco</t>
  </si>
  <si>
    <t>Rock-Eval</t>
  </si>
  <si>
    <t>Calculated on the TOC used in column K</t>
  </si>
  <si>
    <t>Sample No.</t>
  </si>
  <si>
    <t>Name</t>
  </si>
  <si>
    <t>if no id.</t>
  </si>
  <si>
    <t>Depth</t>
  </si>
  <si>
    <t>Prep</t>
  </si>
  <si>
    <t>Type</t>
  </si>
  <si>
    <t>TOC</t>
  </si>
  <si>
    <t>S1</t>
  </si>
  <si>
    <t>S2</t>
  </si>
  <si>
    <t>S3</t>
  </si>
  <si>
    <t>Tmax</t>
  </si>
  <si>
    <t>Checks</t>
  </si>
  <si>
    <t>Pyrograms</t>
  </si>
  <si>
    <t>HI</t>
  </si>
  <si>
    <t>OI</t>
  </si>
  <si>
    <t>S2/S3</t>
  </si>
  <si>
    <t>S1/TOC</t>
  </si>
  <si>
    <t>PI</t>
  </si>
  <si>
    <t>space1</t>
  </si>
  <si>
    <t>space2</t>
  </si>
  <si>
    <t>Client ID 1</t>
  </si>
  <si>
    <t>Client ID 2</t>
  </si>
  <si>
    <t>Operator</t>
  </si>
  <si>
    <t>Well Number</t>
  </si>
  <si>
    <t>API Number</t>
  </si>
  <si>
    <t>County</t>
  </si>
  <si>
    <t>State</t>
  </si>
  <si>
    <t>Age</t>
  </si>
  <si>
    <t>Misc 1</t>
  </si>
  <si>
    <t>Misc 2</t>
  </si>
  <si>
    <t>Company</t>
  </si>
  <si>
    <t>DepthUnits</t>
  </si>
  <si>
    <t>Location</t>
  </si>
  <si>
    <t>LTOCCHECKS</t>
  </si>
  <si>
    <t>SamplePrep</t>
  </si>
  <si>
    <t>CONTAMINENT</t>
  </si>
  <si>
    <t>TMAXReliability</t>
  </si>
  <si>
    <t>07-4647</t>
  </si>
  <si>
    <t>194995</t>
  </si>
  <si>
    <t>07-4647-194995</t>
  </si>
  <si>
    <t>Fay241</t>
  </si>
  <si>
    <t>rock</t>
  </si>
  <si>
    <t>cuttings</t>
  </si>
  <si>
    <t>c</t>
  </si>
  <si>
    <t>n</t>
  </si>
  <si>
    <t>ft</t>
  </si>
  <si>
    <t>NORM</t>
  </si>
  <si>
    <t>*</t>
  </si>
  <si>
    <t>194996</t>
  </si>
  <si>
    <t>07-4647-194996</t>
  </si>
  <si>
    <t>194997</t>
  </si>
  <si>
    <t>07-4647-194997</t>
  </si>
  <si>
    <t>194998</t>
  </si>
  <si>
    <t>07-4647-194998</t>
  </si>
  <si>
    <t>Gre006</t>
  </si>
  <si>
    <t>194999</t>
  </si>
  <si>
    <t>07-4647-194999</t>
  </si>
  <si>
    <t>Gre014</t>
  </si>
  <si>
    <t>f</t>
  </si>
  <si>
    <t>195000</t>
  </si>
  <si>
    <t>07-4647-195000</t>
  </si>
  <si>
    <t>lc</t>
  </si>
  <si>
    <t>195001</t>
  </si>
  <si>
    <t>07-4647-195001</t>
  </si>
  <si>
    <t>195002</t>
  </si>
  <si>
    <t>07-4647-195002</t>
  </si>
  <si>
    <t>195003</t>
  </si>
  <si>
    <t>07-4647-195003</t>
  </si>
  <si>
    <t>Gre017</t>
  </si>
  <si>
    <t>195004</t>
  </si>
  <si>
    <t>07-4647-195004</t>
  </si>
  <si>
    <t>195005</t>
  </si>
  <si>
    <t>07-4647-195005</t>
  </si>
  <si>
    <t>Gre022</t>
  </si>
  <si>
    <t>c, lc</t>
  </si>
  <si>
    <t>195006</t>
  </si>
  <si>
    <t>07-4647-195006</t>
  </si>
  <si>
    <t>Gre030</t>
  </si>
  <si>
    <t>195007</t>
  </si>
  <si>
    <t>07-4647-195007</t>
  </si>
  <si>
    <t>195008</t>
  </si>
  <si>
    <t>07-4647-195008</t>
  </si>
  <si>
    <t>195009</t>
  </si>
  <si>
    <t>07-4647-195009</t>
  </si>
  <si>
    <t>195010</t>
  </si>
  <si>
    <t>07-4647-195010</t>
  </si>
  <si>
    <t>195011</t>
  </si>
  <si>
    <t>07-4647-195011</t>
  </si>
  <si>
    <t>195012</t>
  </si>
  <si>
    <t>07-4647-195012</t>
  </si>
  <si>
    <t>195013</t>
  </si>
  <si>
    <t>07-4647-195013</t>
  </si>
  <si>
    <t>195014</t>
  </si>
  <si>
    <t>07-4647-195014</t>
  </si>
  <si>
    <t>Ham021</t>
  </si>
  <si>
    <t>195015</t>
  </si>
  <si>
    <t>07-4647-195015</t>
  </si>
  <si>
    <t>195016</t>
  </si>
  <si>
    <t>07-4647-195016</t>
  </si>
  <si>
    <t>195017</t>
  </si>
  <si>
    <t>07-4647-195017</t>
  </si>
  <si>
    <t>195018</t>
  </si>
  <si>
    <t>07-4647-195018</t>
  </si>
  <si>
    <t>195019</t>
  </si>
  <si>
    <t>07-4647-195019</t>
  </si>
  <si>
    <t>195020</t>
  </si>
  <si>
    <t>07-4647-195020</t>
  </si>
  <si>
    <t>Har011</t>
  </si>
  <si>
    <t>195021</t>
  </si>
  <si>
    <t>07-4647-195021</t>
  </si>
  <si>
    <t>195022</t>
  </si>
  <si>
    <t>07-4647-195022</t>
  </si>
  <si>
    <t>195023</t>
  </si>
  <si>
    <t>07-4647-195023</t>
  </si>
  <si>
    <t>n;ltS2s</t>
  </si>
  <si>
    <t>195024</t>
  </si>
  <si>
    <t>07-4647-195024</t>
  </si>
  <si>
    <t>195025</t>
  </si>
  <si>
    <t>07-4647-195025</t>
  </si>
  <si>
    <t>Min059</t>
  </si>
  <si>
    <t>195026</t>
  </si>
  <si>
    <t>07-4647-195026</t>
  </si>
  <si>
    <t>195027</t>
  </si>
  <si>
    <t>07-4647-195027</t>
  </si>
  <si>
    <t>195028</t>
  </si>
  <si>
    <t>07-4647-195028</t>
  </si>
  <si>
    <t>195029</t>
  </si>
  <si>
    <t>07-4647-195029</t>
  </si>
  <si>
    <t>195030</t>
  </si>
  <si>
    <t>07-4647-195030</t>
  </si>
  <si>
    <t>Nic203</t>
  </si>
  <si>
    <t>195031</t>
  </si>
  <si>
    <t>07-4647-195031</t>
  </si>
  <si>
    <t>n;htS2p</t>
  </si>
  <si>
    <t>195032</t>
  </si>
  <si>
    <t>07-4647-195032</t>
  </si>
  <si>
    <t>195033</t>
  </si>
  <si>
    <t>07-4647-195033</t>
  </si>
  <si>
    <t>195034</t>
  </si>
  <si>
    <t>07-4647-195034</t>
  </si>
  <si>
    <t>Poc022</t>
  </si>
  <si>
    <t>195035</t>
  </si>
  <si>
    <t>07-4647-195035</t>
  </si>
  <si>
    <t>195036</t>
  </si>
  <si>
    <t>07-4647-195036</t>
  </si>
  <si>
    <t>195037</t>
  </si>
  <si>
    <t>07-4647-195037</t>
  </si>
  <si>
    <t>195038</t>
  </si>
  <si>
    <t>07-4647-195038</t>
  </si>
  <si>
    <t>Pre148</t>
  </si>
  <si>
    <t>195039</t>
  </si>
  <si>
    <t>07-4647-195039</t>
  </si>
  <si>
    <t>195040</t>
  </si>
  <si>
    <t>07-4647-195040</t>
  </si>
  <si>
    <t>195041</t>
  </si>
  <si>
    <t>07-4647-195041</t>
  </si>
  <si>
    <t>195042</t>
  </si>
  <si>
    <t>07-4647-195042</t>
  </si>
  <si>
    <t>195043</t>
  </si>
  <si>
    <t>07-4647-195043</t>
  </si>
  <si>
    <t>Ran111</t>
  </si>
  <si>
    <t>195044</t>
  </si>
  <si>
    <t>07-4647-195044</t>
  </si>
  <si>
    <t>195045</t>
  </si>
  <si>
    <t>07-4647-195045</t>
  </si>
  <si>
    <t>n;ltS2sh</t>
  </si>
  <si>
    <t>195046</t>
  </si>
  <si>
    <t>07-4647-195046</t>
  </si>
  <si>
    <t>195047</t>
  </si>
  <si>
    <t>07-4647-195047</t>
  </si>
  <si>
    <t>Ran178</t>
  </si>
  <si>
    <t>195048</t>
  </si>
  <si>
    <t>07-4647-195048</t>
  </si>
  <si>
    <t>195049</t>
  </si>
  <si>
    <t>07-4647-195049</t>
  </si>
  <si>
    <t>195050</t>
  </si>
  <si>
    <t>07-4647-195050</t>
  </si>
  <si>
    <t>Sum006</t>
  </si>
  <si>
    <t>195051</t>
  </si>
  <si>
    <t>07-4647-195051</t>
  </si>
  <si>
    <t>195052</t>
  </si>
  <si>
    <t>07-4647-195052</t>
  </si>
  <si>
    <t>Web059</t>
  </si>
  <si>
    <t>195053</t>
  </si>
  <si>
    <t>07-4647-195053</t>
  </si>
  <si>
    <t>195054</t>
  </si>
  <si>
    <t>07-4647-195054</t>
  </si>
  <si>
    <t>195055</t>
  </si>
  <si>
    <t>07-4647-195055</t>
  </si>
  <si>
    <t>Top</t>
  </si>
  <si>
    <t>Bottom</t>
  </si>
  <si>
    <t>Notes</t>
  </si>
  <si>
    <t>**</t>
  </si>
  <si>
    <t>Calc.</t>
  </si>
  <si>
    <t>Meas.</t>
  </si>
  <si>
    <t>Pyrogram</t>
  </si>
  <si>
    <t>No.</t>
  </si>
  <si>
    <t>(oC)</t>
  </si>
  <si>
    <t>%Ro</t>
  </si>
  <si>
    <t>Figure 1.  Geochemical log of TOC, remaining potential (S2), kerogen type (HI), normalized oil content, and calculated and measured vitrinite reflectance.</t>
  </si>
  <si>
    <t>Figure 2.  Kerogen Quality</t>
  </si>
  <si>
    <t>Figure 3.  Kerogen type</t>
  </si>
  <si>
    <t>Figure 4a.  Kerogen Type and Maturity (Tmax)</t>
  </si>
  <si>
    <t>Figure 4b.  Kerogen Type and Maturity (Tmax calculated %VRo)</t>
  </si>
  <si>
    <t>Figure 4c.  Kerogen Type and Maturity (Measured vitrinite reflectance)</t>
  </si>
  <si>
    <t>Figure 5a.  Kerogen conversion and maturity (based on Tmax).</t>
  </si>
  <si>
    <t>Figure 5b.  Kerogen conversion and maturity (calculated %VRo from Tmax).</t>
  </si>
  <si>
    <t>Figure 5c.  Kerogen conversion and maturity (measured vitrinite reflectance).</t>
  </si>
  <si>
    <t>Figure 6.  Maturation profile based on measured vitrinite reflectance.</t>
  </si>
  <si>
    <t>Depth range for plots:</t>
  </si>
  <si>
    <t>top</t>
  </si>
  <si>
    <t>toc scale</t>
  </si>
  <si>
    <t>Min. depth</t>
  </si>
  <si>
    <t>bottom</t>
  </si>
  <si>
    <t>s2 scale</t>
  </si>
  <si>
    <t>Max depth</t>
  </si>
  <si>
    <t>Max TOC:</t>
  </si>
  <si>
    <t>Max S2:</t>
  </si>
  <si>
    <t>Depth log</t>
  </si>
  <si>
    <t>Depth vs. cal ro plot</t>
  </si>
  <si>
    <t>TOC=100S2/HI</t>
  </si>
  <si>
    <t>S2=HIxTOC/100</t>
  </si>
  <si>
    <t>Use TOC &lt; TOC VALUE</t>
  </si>
  <si>
    <t>50 LINE</t>
  </si>
  <si>
    <t>200 LINE</t>
  </si>
  <si>
    <t>350 LINE</t>
  </si>
  <si>
    <t>700 LINE</t>
  </si>
  <si>
    <t>Lines for lean box</t>
  </si>
  <si>
    <t>200 = 100 S2 / TOC</t>
  </si>
  <si>
    <t>Lines for PI - Tmax plot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</si>
</sst>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5"/>
  <sheetViews>
    <sheetView tabSelected="1" workbookViewId="0"/>
  </sheetViews>
  <sheetFormatPr defaultRowHeight="15" x14ac:dyDescent="0.25"/>
  <cols>
    <col min="1" max="1" width="20.7109375" customWidth="1"/>
    <col min="3" max="3" width="17.42578125" customWidth="1"/>
    <col min="4" max="4" width="12.140625" customWidth="1"/>
  </cols>
  <sheetData>
    <row r="1" spans="1:42" x14ac:dyDescent="0.25">
      <c r="D1" t="s">
        <v>0</v>
      </c>
    </row>
    <row r="2" spans="1:42" x14ac:dyDescent="0.25">
      <c r="D2" t="s">
        <v>1</v>
      </c>
    </row>
    <row r="3" spans="1:42" x14ac:dyDescent="0.25">
      <c r="D3" t="s">
        <v>2</v>
      </c>
    </row>
    <row r="4" spans="1:42" x14ac:dyDescent="0.25">
      <c r="D4" t="s">
        <v>3</v>
      </c>
    </row>
    <row r="6" spans="1:42" x14ac:dyDescent="0.25">
      <c r="D6" t="s">
        <v>4</v>
      </c>
      <c r="F6" t="s">
        <v>5</v>
      </c>
    </row>
    <row r="7" spans="1:42" x14ac:dyDescent="0.25">
      <c r="D7" t="s">
        <v>6</v>
      </c>
      <c r="F7" t="str">
        <f>IF(AK15&lt;&gt;"",AK15,"")</f>
        <v>ft</v>
      </c>
    </row>
    <row r="8" spans="1:42" x14ac:dyDescent="0.25">
      <c r="D8" t="s">
        <v>7</v>
      </c>
      <c r="F8" t="str">
        <f>IF(A15&lt;&gt;"",A15,"")</f>
        <v>07-4647</v>
      </c>
    </row>
    <row r="9" spans="1:42" x14ac:dyDescent="0.25">
      <c r="D9" t="s">
        <v>8</v>
      </c>
    </row>
    <row r="10" spans="1:42" x14ac:dyDescent="0.25">
      <c r="K10">
        <f>MIN(K15:K16)</f>
        <v>1.690000057220459</v>
      </c>
      <c r="L10">
        <f>MIN(L15:L16)</f>
        <v>1.5900000333786011</v>
      </c>
      <c r="N10">
        <f>MIN(N15:N16)</f>
        <v>0.25999999046325684</v>
      </c>
      <c r="S10">
        <f>MIN(S15:S16)</f>
        <v>10</v>
      </c>
      <c r="V10">
        <f>MIN(V15:V16)</f>
        <v>11</v>
      </c>
    </row>
    <row r="11" spans="1:42" x14ac:dyDescent="0.25">
      <c r="F11" t="s">
        <v>9</v>
      </c>
      <c r="G11">
        <f>MIN(G15:G75)</f>
        <v>4105</v>
      </c>
      <c r="K11">
        <f>MAX(K15:K16)</f>
        <v>2.9900000095367432</v>
      </c>
      <c r="L11">
        <f>MAX(L15:L16)</f>
        <v>3.0899999141693115</v>
      </c>
      <c r="N11">
        <f>MAX(N15:N16)</f>
        <v>0.31000000238418579</v>
      </c>
      <c r="S11">
        <f>MAX(S15:S16)</f>
        <v>15</v>
      </c>
      <c r="V11">
        <f>MAX(V15:V16)</f>
        <v>13</v>
      </c>
    </row>
    <row r="12" spans="1:42" x14ac:dyDescent="0.25">
      <c r="F12" t="s">
        <v>10</v>
      </c>
      <c r="G12">
        <f>MAX(G15:G75)</f>
        <v>10205</v>
      </c>
      <c r="L12" t="s">
        <v>11</v>
      </c>
    </row>
    <row r="13" spans="1:42" x14ac:dyDescent="0.25">
      <c r="C13" t="s">
        <v>12</v>
      </c>
      <c r="D13" t="s">
        <v>13</v>
      </c>
      <c r="E13" t="s">
        <v>14</v>
      </c>
      <c r="F13" t="s">
        <v>15</v>
      </c>
      <c r="G13" t="s">
        <v>16</v>
      </c>
      <c r="H13" t="s">
        <v>17</v>
      </c>
      <c r="I13" t="s">
        <v>18</v>
      </c>
      <c r="J13" t="s">
        <v>18</v>
      </c>
      <c r="K13" t="s">
        <v>19</v>
      </c>
      <c r="L13" t="s">
        <v>20</v>
      </c>
      <c r="S13" t="s">
        <v>21</v>
      </c>
    </row>
    <row r="14" spans="1:42" x14ac:dyDescent="0.25">
      <c r="C14" t="s">
        <v>22</v>
      </c>
      <c r="D14" t="s">
        <v>23</v>
      </c>
      <c r="E14" t="s">
        <v>24</v>
      </c>
      <c r="F14" t="s">
        <v>24</v>
      </c>
      <c r="G14" t="s">
        <v>25</v>
      </c>
      <c r="H14" t="s">
        <v>23</v>
      </c>
      <c r="I14" t="s">
        <v>26</v>
      </c>
      <c r="J14" t="s">
        <v>27</v>
      </c>
      <c r="K14" t="s">
        <v>28</v>
      </c>
      <c r="L14" t="s">
        <v>28</v>
      </c>
      <c r="M14" t="s">
        <v>29</v>
      </c>
      <c r="N14" t="s">
        <v>30</v>
      </c>
      <c r="O14" t="s">
        <v>31</v>
      </c>
      <c r="P14" t="s">
        <v>32</v>
      </c>
      <c r="Q14" t="s">
        <v>33</v>
      </c>
      <c r="R14" t="s">
        <v>34</v>
      </c>
      <c r="S14" t="s">
        <v>35</v>
      </c>
      <c r="T14" t="s">
        <v>36</v>
      </c>
      <c r="U14" t="s">
        <v>37</v>
      </c>
      <c r="V14" t="s">
        <v>38</v>
      </c>
      <c r="W14" t="s">
        <v>39</v>
      </c>
      <c r="X14" t="s">
        <v>40</v>
      </c>
      <c r="Y14" t="s">
        <v>41</v>
      </c>
      <c r="Z14" t="s">
        <v>42</v>
      </c>
      <c r="AA14" t="s">
        <v>43</v>
      </c>
      <c r="AB14" t="s">
        <v>44</v>
      </c>
      <c r="AC14" t="s">
        <v>45</v>
      </c>
      <c r="AD14" t="s">
        <v>46</v>
      </c>
      <c r="AE14" t="s">
        <v>47</v>
      </c>
      <c r="AF14" t="s">
        <v>48</v>
      </c>
      <c r="AG14" t="s">
        <v>49</v>
      </c>
      <c r="AH14" t="s">
        <v>50</v>
      </c>
      <c r="AI14" t="s">
        <v>51</v>
      </c>
      <c r="AJ14" t="s">
        <v>52</v>
      </c>
      <c r="AK14" t="s">
        <v>53</v>
      </c>
      <c r="AL14" t="s">
        <v>54</v>
      </c>
      <c r="AM14" t="s">
        <v>55</v>
      </c>
      <c r="AN14" t="s">
        <v>56</v>
      </c>
      <c r="AO14" t="s">
        <v>57</v>
      </c>
      <c r="AP14" t="s">
        <v>58</v>
      </c>
    </row>
    <row r="15" spans="1:42" x14ac:dyDescent="0.25">
      <c r="A15" t="s">
        <v>59</v>
      </c>
      <c r="B15" t="s">
        <v>60</v>
      </c>
      <c r="C15" t="s">
        <v>61</v>
      </c>
      <c r="D15" t="s">
        <v>62</v>
      </c>
      <c r="E15">
        <v>6830</v>
      </c>
      <c r="F15">
        <v>6860</v>
      </c>
      <c r="G15">
        <v>6845</v>
      </c>
      <c r="I15" t="s">
        <v>63</v>
      </c>
      <c r="J15" t="s">
        <v>64</v>
      </c>
      <c r="K15">
        <v>1.690000057220459</v>
      </c>
      <c r="L15">
        <v>1.5900000333786011</v>
      </c>
      <c r="M15">
        <v>0.18000000715255737</v>
      </c>
      <c r="N15">
        <v>0.25999999046325684</v>
      </c>
      <c r="O15">
        <v>0.23999999463558197</v>
      </c>
      <c r="P15">
        <v>409</v>
      </c>
      <c r="Q15" t="s">
        <v>65</v>
      </c>
      <c r="R15" t="s">
        <v>66</v>
      </c>
      <c r="S15">
        <v>15</v>
      </c>
      <c r="T15">
        <v>14</v>
      </c>
      <c r="U15">
        <v>1.0833333730697632</v>
      </c>
      <c r="V15">
        <v>11</v>
      </c>
      <c r="W15">
        <v>0.40999999642372131</v>
      </c>
      <c r="AJ15" t="s">
        <v>5</v>
      </c>
      <c r="AK15" t="s">
        <v>67</v>
      </c>
      <c r="AN15" t="s">
        <v>68</v>
      </c>
      <c r="AP15" t="s">
        <v>69</v>
      </c>
    </row>
    <row r="16" spans="1:42" x14ac:dyDescent="0.25">
      <c r="A16" t="s">
        <v>59</v>
      </c>
      <c r="B16" t="s">
        <v>70</v>
      </c>
      <c r="C16" t="s">
        <v>71</v>
      </c>
      <c r="D16" t="s">
        <v>62</v>
      </c>
      <c r="E16">
        <v>6990</v>
      </c>
      <c r="F16">
        <v>7000</v>
      </c>
      <c r="G16">
        <v>6995</v>
      </c>
      <c r="I16" t="s">
        <v>63</v>
      </c>
      <c r="J16" t="s">
        <v>64</v>
      </c>
      <c r="K16">
        <v>2.9900000095367432</v>
      </c>
      <c r="L16">
        <v>3.0899999141693115</v>
      </c>
      <c r="M16">
        <v>0.38999998569488525</v>
      </c>
      <c r="N16">
        <v>0.31000000238418579</v>
      </c>
      <c r="O16">
        <v>0.34000000357627869</v>
      </c>
      <c r="P16">
        <v>352</v>
      </c>
      <c r="R16" t="s">
        <v>66</v>
      </c>
      <c r="S16">
        <v>10</v>
      </c>
      <c r="T16">
        <v>11</v>
      </c>
      <c r="U16">
        <v>0.91176468133926392</v>
      </c>
      <c r="V16">
        <v>13</v>
      </c>
      <c r="W16">
        <v>0.56000000238418579</v>
      </c>
      <c r="AJ16" t="s">
        <v>5</v>
      </c>
      <c r="AK16" t="s">
        <v>67</v>
      </c>
      <c r="AN16" t="s">
        <v>68</v>
      </c>
      <c r="AP16" t="s">
        <v>69</v>
      </c>
    </row>
    <row r="17" spans="1:42" x14ac:dyDescent="0.25">
      <c r="A17" t="s">
        <v>59</v>
      </c>
      <c r="B17" t="s">
        <v>72</v>
      </c>
      <c r="C17" t="s">
        <v>73</v>
      </c>
      <c r="D17" t="s">
        <v>62</v>
      </c>
      <c r="E17">
        <v>7010</v>
      </c>
      <c r="F17">
        <v>7040</v>
      </c>
      <c r="G17">
        <v>7025</v>
      </c>
      <c r="I17" t="s">
        <v>63</v>
      </c>
      <c r="J17" t="s">
        <v>64</v>
      </c>
      <c r="K17">
        <v>4.429999828338623</v>
      </c>
      <c r="L17">
        <v>5.5</v>
      </c>
      <c r="M17">
        <v>0.40999999642372131</v>
      </c>
      <c r="N17">
        <v>0.27000001072883606</v>
      </c>
      <c r="O17">
        <v>0.40000000596046448</v>
      </c>
      <c r="P17">
        <v>349</v>
      </c>
      <c r="R17" t="s">
        <v>66</v>
      </c>
      <c r="S17">
        <v>6</v>
      </c>
      <c r="T17">
        <v>9</v>
      </c>
      <c r="U17">
        <v>0.67500001192092896</v>
      </c>
      <c r="V17">
        <v>9</v>
      </c>
      <c r="W17">
        <v>0.60000002384185791</v>
      </c>
      <c r="AJ17" t="s">
        <v>5</v>
      </c>
      <c r="AK17" t="s">
        <v>67</v>
      </c>
      <c r="AN17" t="s">
        <v>68</v>
      </c>
      <c r="AP17" t="s">
        <v>69</v>
      </c>
    </row>
    <row r="18" spans="1:42" x14ac:dyDescent="0.25">
      <c r="A18" t="s">
        <v>59</v>
      </c>
      <c r="B18" t="s">
        <v>74</v>
      </c>
      <c r="C18" t="s">
        <v>75</v>
      </c>
      <c r="D18" t="s">
        <v>76</v>
      </c>
      <c r="E18">
        <v>6875</v>
      </c>
      <c r="F18">
        <v>6880</v>
      </c>
      <c r="G18">
        <v>6877.5</v>
      </c>
      <c r="I18" t="s">
        <v>63</v>
      </c>
      <c r="J18" t="s">
        <v>64</v>
      </c>
      <c r="K18">
        <v>3.2799999713897705</v>
      </c>
      <c r="L18">
        <v>4.369999885559082</v>
      </c>
      <c r="M18">
        <v>0.54000002145767212</v>
      </c>
      <c r="N18">
        <v>0.28999999165534973</v>
      </c>
      <c r="O18">
        <v>0.4699999988079071</v>
      </c>
      <c r="P18">
        <v>362</v>
      </c>
      <c r="R18" t="s">
        <v>66</v>
      </c>
      <c r="S18">
        <v>9</v>
      </c>
      <c r="T18">
        <v>14</v>
      </c>
      <c r="U18">
        <v>0.61702126264572144</v>
      </c>
      <c r="V18">
        <v>16</v>
      </c>
      <c r="W18">
        <v>0.64999997615814209</v>
      </c>
      <c r="AJ18" t="s">
        <v>5</v>
      </c>
      <c r="AK18" t="s">
        <v>67</v>
      </c>
      <c r="AN18" t="s">
        <v>68</v>
      </c>
      <c r="AP18" t="s">
        <v>69</v>
      </c>
    </row>
    <row r="19" spans="1:42" x14ac:dyDescent="0.25">
      <c r="A19" t="s">
        <v>59</v>
      </c>
      <c r="B19" t="s">
        <v>77</v>
      </c>
      <c r="C19" t="s">
        <v>78</v>
      </c>
      <c r="D19" t="s">
        <v>79</v>
      </c>
      <c r="E19">
        <v>6389</v>
      </c>
      <c r="F19">
        <v>6390</v>
      </c>
      <c r="G19">
        <v>6389.5</v>
      </c>
      <c r="I19" t="s">
        <v>63</v>
      </c>
      <c r="J19" t="s">
        <v>64</v>
      </c>
      <c r="K19">
        <v>0.89999997615814209</v>
      </c>
      <c r="L19">
        <v>0.80000001192092896</v>
      </c>
      <c r="M19">
        <v>0.10999999940395355</v>
      </c>
      <c r="N19">
        <v>9.0000003576278687E-2</v>
      </c>
      <c r="O19">
        <v>0.18999999761581421</v>
      </c>
      <c r="P19">
        <v>310</v>
      </c>
      <c r="R19" t="s">
        <v>80</v>
      </c>
      <c r="S19">
        <v>10</v>
      </c>
      <c r="T19">
        <v>21</v>
      </c>
      <c r="U19">
        <v>0.47368422150611877</v>
      </c>
      <c r="V19">
        <v>12</v>
      </c>
      <c r="W19">
        <v>0.55000001192092896</v>
      </c>
      <c r="AJ19" t="s">
        <v>5</v>
      </c>
      <c r="AK19" t="s">
        <v>67</v>
      </c>
      <c r="AN19" t="s">
        <v>68</v>
      </c>
      <c r="AP19" t="s">
        <v>69</v>
      </c>
    </row>
    <row r="20" spans="1:42" x14ac:dyDescent="0.25">
      <c r="A20" t="s">
        <v>59</v>
      </c>
      <c r="B20" t="s">
        <v>81</v>
      </c>
      <c r="C20" t="s">
        <v>82</v>
      </c>
      <c r="D20" t="s">
        <v>79</v>
      </c>
      <c r="E20">
        <v>6460</v>
      </c>
      <c r="F20">
        <v>6470</v>
      </c>
      <c r="G20">
        <v>6465</v>
      </c>
      <c r="I20" t="s">
        <v>63</v>
      </c>
      <c r="J20" t="s">
        <v>64</v>
      </c>
      <c r="K20">
        <v>2.2799999713897705</v>
      </c>
      <c r="L20">
        <v>2.7200000286102295</v>
      </c>
      <c r="M20">
        <v>0.33000001311302185</v>
      </c>
      <c r="N20">
        <v>0.15000000596046448</v>
      </c>
      <c r="O20">
        <v>0.18000000715255737</v>
      </c>
      <c r="P20">
        <v>310</v>
      </c>
      <c r="Q20" t="s">
        <v>83</v>
      </c>
      <c r="R20" t="s">
        <v>80</v>
      </c>
      <c r="S20">
        <v>7</v>
      </c>
      <c r="T20">
        <v>8</v>
      </c>
      <c r="U20">
        <v>0.83333331346511841</v>
      </c>
      <c r="V20">
        <v>14</v>
      </c>
      <c r="W20">
        <v>0.68999999761581421</v>
      </c>
      <c r="AJ20" t="s">
        <v>5</v>
      </c>
      <c r="AK20" t="s">
        <v>67</v>
      </c>
      <c r="AM20" t="s">
        <v>83</v>
      </c>
      <c r="AN20" t="s">
        <v>68</v>
      </c>
      <c r="AP20" t="s">
        <v>69</v>
      </c>
    </row>
    <row r="21" spans="1:42" x14ac:dyDescent="0.25">
      <c r="A21" t="s">
        <v>59</v>
      </c>
      <c r="B21" t="s">
        <v>84</v>
      </c>
      <c r="C21" t="s">
        <v>85</v>
      </c>
      <c r="D21" t="s">
        <v>79</v>
      </c>
      <c r="E21">
        <v>6535</v>
      </c>
      <c r="F21">
        <v>6540</v>
      </c>
      <c r="G21">
        <v>6537.5</v>
      </c>
      <c r="I21" t="s">
        <v>63</v>
      </c>
      <c r="J21" t="s">
        <v>64</v>
      </c>
      <c r="K21">
        <v>2.059999942779541</v>
      </c>
      <c r="L21">
        <v>2.7599999904632568</v>
      </c>
      <c r="M21">
        <v>0.14000000059604645</v>
      </c>
      <c r="N21">
        <v>5.9999998658895493E-2</v>
      </c>
      <c r="O21">
        <v>0.10999999940395355</v>
      </c>
      <c r="P21">
        <v>335</v>
      </c>
      <c r="R21" t="s">
        <v>80</v>
      </c>
      <c r="S21">
        <v>3</v>
      </c>
      <c r="T21">
        <v>5</v>
      </c>
      <c r="U21">
        <v>0.54545456171035767</v>
      </c>
      <c r="V21">
        <v>7</v>
      </c>
      <c r="W21">
        <v>0.69999998807907104</v>
      </c>
      <c r="AJ21" t="s">
        <v>5</v>
      </c>
      <c r="AK21" t="s">
        <v>67</v>
      </c>
      <c r="AN21" t="s">
        <v>68</v>
      </c>
      <c r="AP21" t="s">
        <v>69</v>
      </c>
    </row>
    <row r="22" spans="1:42" x14ac:dyDescent="0.25">
      <c r="A22" t="s">
        <v>59</v>
      </c>
      <c r="B22" t="s">
        <v>86</v>
      </c>
      <c r="C22" t="s">
        <v>87</v>
      </c>
      <c r="D22" t="s">
        <v>79</v>
      </c>
      <c r="E22">
        <v>6575</v>
      </c>
      <c r="F22">
        <v>6580</v>
      </c>
      <c r="G22">
        <v>6577.5</v>
      </c>
      <c r="I22" t="s">
        <v>63</v>
      </c>
      <c r="J22" t="s">
        <v>64</v>
      </c>
      <c r="K22">
        <v>6.820000171661377</v>
      </c>
      <c r="L22">
        <v>9.4700002670288086</v>
      </c>
      <c r="M22">
        <v>0.34000000357627869</v>
      </c>
      <c r="N22">
        <v>5.9999998658895493E-2</v>
      </c>
      <c r="O22">
        <v>0.40000000596046448</v>
      </c>
      <c r="P22">
        <v>-1</v>
      </c>
      <c r="R22" t="s">
        <v>80</v>
      </c>
      <c r="S22">
        <v>1</v>
      </c>
      <c r="T22">
        <v>6</v>
      </c>
      <c r="U22">
        <v>0.14999999105930328</v>
      </c>
      <c r="V22">
        <v>5</v>
      </c>
      <c r="W22">
        <v>0.85000002384185791</v>
      </c>
      <c r="AJ22" t="s">
        <v>5</v>
      </c>
      <c r="AK22" t="s">
        <v>67</v>
      </c>
      <c r="AN22" t="s">
        <v>68</v>
      </c>
      <c r="AP22" t="s">
        <v>69</v>
      </c>
    </row>
    <row r="23" spans="1:42" x14ac:dyDescent="0.25">
      <c r="A23" t="s">
        <v>59</v>
      </c>
      <c r="B23" t="s">
        <v>88</v>
      </c>
      <c r="C23" t="s">
        <v>89</v>
      </c>
      <c r="D23" t="s">
        <v>90</v>
      </c>
      <c r="E23">
        <v>6695</v>
      </c>
      <c r="F23">
        <v>6715</v>
      </c>
      <c r="G23">
        <v>6705</v>
      </c>
      <c r="I23" t="s">
        <v>63</v>
      </c>
      <c r="J23" t="s">
        <v>64</v>
      </c>
      <c r="K23">
        <v>2.4200000762939453</v>
      </c>
      <c r="L23">
        <v>2.809999942779541</v>
      </c>
      <c r="M23">
        <v>0.40000000596046448</v>
      </c>
      <c r="N23">
        <v>0.18999999761581421</v>
      </c>
      <c r="O23">
        <v>0.25</v>
      </c>
      <c r="P23">
        <v>340</v>
      </c>
      <c r="R23" t="s">
        <v>66</v>
      </c>
      <c r="S23">
        <v>8</v>
      </c>
      <c r="T23">
        <v>10</v>
      </c>
      <c r="U23">
        <v>0.75999999046325684</v>
      </c>
      <c r="V23">
        <v>17</v>
      </c>
      <c r="W23">
        <v>0.68000000715255737</v>
      </c>
      <c r="AJ23" t="s">
        <v>5</v>
      </c>
      <c r="AK23" t="s">
        <v>67</v>
      </c>
      <c r="AN23" t="s">
        <v>68</v>
      </c>
      <c r="AP23" t="s">
        <v>69</v>
      </c>
    </row>
    <row r="24" spans="1:42" x14ac:dyDescent="0.25">
      <c r="A24" t="s">
        <v>59</v>
      </c>
      <c r="B24" t="s">
        <v>91</v>
      </c>
      <c r="C24" t="s">
        <v>92</v>
      </c>
      <c r="D24" t="s">
        <v>90</v>
      </c>
      <c r="E24">
        <v>6770</v>
      </c>
      <c r="F24">
        <v>6780</v>
      </c>
      <c r="G24">
        <v>6775</v>
      </c>
      <c r="I24" t="s">
        <v>63</v>
      </c>
      <c r="J24" t="s">
        <v>64</v>
      </c>
      <c r="K24">
        <v>2.7699999809265137</v>
      </c>
      <c r="L24">
        <v>3.5799999237060547</v>
      </c>
      <c r="M24">
        <v>0.12999999523162842</v>
      </c>
      <c r="N24">
        <v>5.000000074505806E-2</v>
      </c>
      <c r="O24">
        <v>0.28999999165534973</v>
      </c>
      <c r="P24">
        <v>310</v>
      </c>
      <c r="R24" t="s">
        <v>80</v>
      </c>
      <c r="S24">
        <v>2</v>
      </c>
      <c r="T24">
        <v>10</v>
      </c>
      <c r="U24">
        <v>0.17241379618644714</v>
      </c>
      <c r="V24">
        <v>5</v>
      </c>
      <c r="W24">
        <v>0.72000002861022949</v>
      </c>
      <c r="AJ24" t="s">
        <v>5</v>
      </c>
      <c r="AK24" t="s">
        <v>67</v>
      </c>
      <c r="AN24" t="s">
        <v>68</v>
      </c>
      <c r="AP24" t="s">
        <v>69</v>
      </c>
    </row>
    <row r="25" spans="1:42" x14ac:dyDescent="0.25">
      <c r="A25" t="s">
        <v>59</v>
      </c>
      <c r="B25" t="s">
        <v>93</v>
      </c>
      <c r="C25" t="s">
        <v>94</v>
      </c>
      <c r="D25" t="s">
        <v>95</v>
      </c>
      <c r="E25">
        <v>8040</v>
      </c>
      <c r="F25">
        <v>8060</v>
      </c>
      <c r="G25">
        <v>8050</v>
      </c>
      <c r="I25" t="s">
        <v>63</v>
      </c>
      <c r="J25" t="s">
        <v>64</v>
      </c>
      <c r="K25">
        <v>1.0199999809265137</v>
      </c>
      <c r="L25">
        <v>1.1299999952316284</v>
      </c>
      <c r="M25">
        <v>3.9999999105930328E-2</v>
      </c>
      <c r="N25">
        <v>3.9999999105930328E-2</v>
      </c>
      <c r="O25">
        <v>0.25</v>
      </c>
      <c r="P25">
        <v>424</v>
      </c>
      <c r="Q25" t="s">
        <v>96</v>
      </c>
      <c r="R25" t="s">
        <v>80</v>
      </c>
      <c r="S25">
        <v>4</v>
      </c>
      <c r="T25">
        <v>25</v>
      </c>
      <c r="U25">
        <v>0.15999999642372131</v>
      </c>
      <c r="V25">
        <v>4</v>
      </c>
      <c r="W25">
        <v>0.5</v>
      </c>
      <c r="AJ25" t="s">
        <v>5</v>
      </c>
      <c r="AK25" t="s">
        <v>67</v>
      </c>
      <c r="AM25" t="s">
        <v>83</v>
      </c>
      <c r="AN25" t="s">
        <v>68</v>
      </c>
      <c r="AP25" t="s">
        <v>69</v>
      </c>
    </row>
    <row r="26" spans="1:42" x14ac:dyDescent="0.25">
      <c r="A26" t="s">
        <v>59</v>
      </c>
      <c r="B26" t="s">
        <v>97</v>
      </c>
      <c r="C26" t="s">
        <v>98</v>
      </c>
      <c r="D26" t="s">
        <v>99</v>
      </c>
      <c r="E26">
        <v>5980</v>
      </c>
      <c r="F26">
        <v>5990</v>
      </c>
      <c r="G26">
        <v>5985</v>
      </c>
      <c r="I26" t="s">
        <v>63</v>
      </c>
      <c r="J26" t="s">
        <v>64</v>
      </c>
      <c r="K26">
        <v>0.87000000476837158</v>
      </c>
      <c r="L26">
        <v>0.87999999523162842</v>
      </c>
      <c r="M26">
        <v>0.18999999761581421</v>
      </c>
      <c r="N26">
        <v>0.11999999731779099</v>
      </c>
      <c r="O26">
        <v>0.17000000178813934</v>
      </c>
      <c r="P26">
        <v>353</v>
      </c>
      <c r="R26" t="s">
        <v>80</v>
      </c>
      <c r="S26">
        <v>14</v>
      </c>
      <c r="T26">
        <v>20</v>
      </c>
      <c r="U26">
        <v>0.70588231086730957</v>
      </c>
      <c r="V26">
        <v>22</v>
      </c>
      <c r="W26">
        <v>0.61000001430511475</v>
      </c>
      <c r="AJ26" t="s">
        <v>5</v>
      </c>
      <c r="AK26" t="s">
        <v>67</v>
      </c>
      <c r="AN26" t="s">
        <v>68</v>
      </c>
      <c r="AP26" t="s">
        <v>69</v>
      </c>
    </row>
    <row r="27" spans="1:42" x14ac:dyDescent="0.25">
      <c r="A27" t="s">
        <v>59</v>
      </c>
      <c r="B27" t="s">
        <v>100</v>
      </c>
      <c r="C27" t="s">
        <v>101</v>
      </c>
      <c r="D27" t="s">
        <v>99</v>
      </c>
      <c r="E27">
        <v>6030</v>
      </c>
      <c r="F27">
        <v>6040</v>
      </c>
      <c r="G27">
        <v>6035</v>
      </c>
      <c r="I27" t="s">
        <v>63</v>
      </c>
      <c r="J27" t="s">
        <v>64</v>
      </c>
      <c r="K27">
        <v>1.2799999713897705</v>
      </c>
      <c r="L27">
        <v>1.3400000333786011</v>
      </c>
      <c r="M27">
        <v>0.20999999344348907</v>
      </c>
      <c r="N27">
        <v>0.14000000059604645</v>
      </c>
      <c r="O27">
        <v>0.18000000715255737</v>
      </c>
      <c r="P27">
        <v>351</v>
      </c>
      <c r="R27" t="s">
        <v>80</v>
      </c>
      <c r="S27">
        <v>11</v>
      </c>
      <c r="T27">
        <v>14</v>
      </c>
      <c r="U27">
        <v>0.77777773141860962</v>
      </c>
      <c r="V27">
        <v>16</v>
      </c>
      <c r="W27">
        <v>0.60000002384185791</v>
      </c>
      <c r="AJ27" t="s">
        <v>5</v>
      </c>
      <c r="AK27" t="s">
        <v>67</v>
      </c>
      <c r="AN27" t="s">
        <v>68</v>
      </c>
      <c r="AP27" t="s">
        <v>69</v>
      </c>
    </row>
    <row r="28" spans="1:42" x14ac:dyDescent="0.25">
      <c r="A28" t="s">
        <v>59</v>
      </c>
      <c r="B28" t="s">
        <v>102</v>
      </c>
      <c r="C28" t="s">
        <v>103</v>
      </c>
      <c r="D28" t="s">
        <v>99</v>
      </c>
      <c r="E28">
        <v>6210</v>
      </c>
      <c r="F28">
        <v>6220</v>
      </c>
      <c r="G28">
        <v>6215</v>
      </c>
      <c r="I28" t="s">
        <v>63</v>
      </c>
      <c r="J28" t="s">
        <v>64</v>
      </c>
      <c r="K28">
        <v>1.809999942779541</v>
      </c>
      <c r="L28">
        <v>1.8999999761581421</v>
      </c>
      <c r="M28">
        <v>0.23999999463558197</v>
      </c>
      <c r="N28">
        <v>0.20000000298023224</v>
      </c>
      <c r="O28">
        <v>0.2800000011920929</v>
      </c>
      <c r="P28">
        <v>353</v>
      </c>
      <c r="R28" t="s">
        <v>66</v>
      </c>
      <c r="S28">
        <v>11</v>
      </c>
      <c r="T28">
        <v>15</v>
      </c>
      <c r="U28">
        <v>0.71428573131561279</v>
      </c>
      <c r="V28">
        <v>13</v>
      </c>
      <c r="W28">
        <v>0.55000001192092896</v>
      </c>
      <c r="AJ28" t="s">
        <v>5</v>
      </c>
      <c r="AK28" t="s">
        <v>67</v>
      </c>
      <c r="AN28" t="s">
        <v>68</v>
      </c>
      <c r="AP28" t="s">
        <v>69</v>
      </c>
    </row>
    <row r="29" spans="1:42" x14ac:dyDescent="0.25">
      <c r="A29" t="s">
        <v>59</v>
      </c>
      <c r="B29" t="s">
        <v>104</v>
      </c>
      <c r="C29" t="s">
        <v>105</v>
      </c>
      <c r="D29" t="s">
        <v>99</v>
      </c>
      <c r="E29">
        <v>6360</v>
      </c>
      <c r="F29">
        <v>6370</v>
      </c>
      <c r="G29">
        <v>6365</v>
      </c>
      <c r="I29" t="s">
        <v>63</v>
      </c>
      <c r="J29" t="s">
        <v>64</v>
      </c>
      <c r="K29">
        <v>2.0199999809265137</v>
      </c>
      <c r="L29">
        <v>2.4300000667572021</v>
      </c>
      <c r="M29">
        <v>0.10999999940395355</v>
      </c>
      <c r="N29">
        <v>3.9999999105930328E-2</v>
      </c>
      <c r="O29">
        <v>0.18000000715255737</v>
      </c>
      <c r="P29">
        <v>-1</v>
      </c>
      <c r="R29" t="s">
        <v>80</v>
      </c>
      <c r="S29">
        <v>2</v>
      </c>
      <c r="T29">
        <v>9</v>
      </c>
      <c r="U29">
        <v>0.22222220897674561</v>
      </c>
      <c r="V29">
        <v>5</v>
      </c>
      <c r="W29">
        <v>0.73000001907348633</v>
      </c>
      <c r="AJ29" t="s">
        <v>5</v>
      </c>
      <c r="AK29" t="s">
        <v>67</v>
      </c>
      <c r="AN29" t="s">
        <v>68</v>
      </c>
      <c r="AP29" t="s">
        <v>69</v>
      </c>
    </row>
    <row r="30" spans="1:42" x14ac:dyDescent="0.25">
      <c r="A30" t="s">
        <v>59</v>
      </c>
      <c r="B30" t="s">
        <v>106</v>
      </c>
      <c r="C30" t="s">
        <v>107</v>
      </c>
      <c r="D30" t="s">
        <v>99</v>
      </c>
      <c r="E30">
        <v>6430</v>
      </c>
      <c r="F30">
        <v>6440</v>
      </c>
      <c r="G30">
        <v>6435</v>
      </c>
      <c r="I30" t="s">
        <v>63</v>
      </c>
      <c r="J30" t="s">
        <v>64</v>
      </c>
      <c r="K30">
        <v>1.690000057220459</v>
      </c>
      <c r="L30">
        <v>1.8400000333786011</v>
      </c>
      <c r="M30">
        <v>0.17000000178813934</v>
      </c>
      <c r="N30">
        <v>7.9999998211860657E-2</v>
      </c>
      <c r="O30">
        <v>0.10999999940395355</v>
      </c>
      <c r="P30">
        <v>310</v>
      </c>
      <c r="Q30" t="s">
        <v>83</v>
      </c>
      <c r="R30" t="s">
        <v>80</v>
      </c>
      <c r="S30">
        <v>5</v>
      </c>
      <c r="T30">
        <v>7</v>
      </c>
      <c r="U30">
        <v>0.72727268934249878</v>
      </c>
      <c r="V30">
        <v>10</v>
      </c>
      <c r="W30">
        <v>0.68000000715255737</v>
      </c>
      <c r="AJ30" t="s">
        <v>5</v>
      </c>
      <c r="AK30" t="s">
        <v>67</v>
      </c>
      <c r="AM30" t="s">
        <v>83</v>
      </c>
      <c r="AN30" t="s">
        <v>68</v>
      </c>
      <c r="AP30" t="s">
        <v>69</v>
      </c>
    </row>
    <row r="31" spans="1:42" x14ac:dyDescent="0.25">
      <c r="A31" t="s">
        <v>59</v>
      </c>
      <c r="B31" t="s">
        <v>108</v>
      </c>
      <c r="C31" t="s">
        <v>109</v>
      </c>
      <c r="D31" t="s">
        <v>99</v>
      </c>
      <c r="E31">
        <v>6500</v>
      </c>
      <c r="F31">
        <v>6510</v>
      </c>
      <c r="G31">
        <v>6505</v>
      </c>
      <c r="I31" t="s">
        <v>63</v>
      </c>
      <c r="J31" t="s">
        <v>64</v>
      </c>
      <c r="K31">
        <v>1</v>
      </c>
      <c r="L31">
        <v>1.1000000238418579</v>
      </c>
      <c r="M31">
        <v>0.10000000149011612</v>
      </c>
      <c r="N31">
        <v>7.0000000298023224E-2</v>
      </c>
      <c r="O31">
        <v>0.12999999523162842</v>
      </c>
      <c r="P31">
        <v>310</v>
      </c>
      <c r="R31" t="s">
        <v>80</v>
      </c>
      <c r="S31">
        <v>7</v>
      </c>
      <c r="T31">
        <v>13</v>
      </c>
      <c r="U31">
        <v>0.53846156597137451</v>
      </c>
      <c r="V31">
        <v>10</v>
      </c>
      <c r="W31">
        <v>0.5899999737739563</v>
      </c>
      <c r="AJ31" t="s">
        <v>5</v>
      </c>
      <c r="AK31" t="s">
        <v>67</v>
      </c>
      <c r="AN31" t="s">
        <v>68</v>
      </c>
      <c r="AP31" t="s">
        <v>69</v>
      </c>
    </row>
    <row r="32" spans="1:42" x14ac:dyDescent="0.25">
      <c r="A32" t="s">
        <v>59</v>
      </c>
      <c r="B32" t="s">
        <v>110</v>
      </c>
      <c r="C32" t="s">
        <v>111</v>
      </c>
      <c r="D32" t="s">
        <v>99</v>
      </c>
      <c r="E32">
        <v>6560</v>
      </c>
      <c r="F32">
        <v>6570</v>
      </c>
      <c r="G32">
        <v>6565</v>
      </c>
      <c r="I32" t="s">
        <v>63</v>
      </c>
      <c r="J32" t="s">
        <v>64</v>
      </c>
      <c r="K32">
        <v>2.9300000667572021</v>
      </c>
      <c r="L32">
        <v>3.2899999618530273</v>
      </c>
      <c r="M32">
        <v>0.40000000596046448</v>
      </c>
      <c r="N32">
        <v>7.0000000298023224E-2</v>
      </c>
      <c r="O32">
        <v>0.23999999463558197</v>
      </c>
      <c r="P32">
        <v>-1</v>
      </c>
      <c r="R32" t="s">
        <v>80</v>
      </c>
      <c r="S32">
        <v>2</v>
      </c>
      <c r="T32">
        <v>8</v>
      </c>
      <c r="U32">
        <v>0.29166668653488159</v>
      </c>
      <c r="V32">
        <v>14</v>
      </c>
      <c r="W32">
        <v>0.85000002384185791</v>
      </c>
      <c r="AJ32" t="s">
        <v>5</v>
      </c>
      <c r="AK32" t="s">
        <v>67</v>
      </c>
      <c r="AN32" t="s">
        <v>68</v>
      </c>
      <c r="AP32" t="s">
        <v>69</v>
      </c>
    </row>
    <row r="33" spans="1:42" x14ac:dyDescent="0.25">
      <c r="A33" t="s">
        <v>59</v>
      </c>
      <c r="B33" t="s">
        <v>112</v>
      </c>
      <c r="C33" t="s">
        <v>113</v>
      </c>
      <c r="D33" t="s">
        <v>99</v>
      </c>
      <c r="E33">
        <v>6590</v>
      </c>
      <c r="F33">
        <v>6600</v>
      </c>
      <c r="G33">
        <v>6595</v>
      </c>
      <c r="I33" t="s">
        <v>63</v>
      </c>
      <c r="J33" t="s">
        <v>64</v>
      </c>
      <c r="K33">
        <v>4.4499998092651367</v>
      </c>
      <c r="L33">
        <v>5.679999828338623</v>
      </c>
      <c r="M33">
        <v>0.5</v>
      </c>
      <c r="N33">
        <v>0.12999999523162842</v>
      </c>
      <c r="O33">
        <v>0.31000000238418579</v>
      </c>
      <c r="P33">
        <v>-1</v>
      </c>
      <c r="R33" t="s">
        <v>80</v>
      </c>
      <c r="S33">
        <v>3</v>
      </c>
      <c r="T33">
        <v>7</v>
      </c>
      <c r="U33">
        <v>0.41935482621192932</v>
      </c>
      <c r="V33">
        <v>11</v>
      </c>
      <c r="W33">
        <v>0.79000002145767212</v>
      </c>
      <c r="AJ33" t="s">
        <v>5</v>
      </c>
      <c r="AK33" t="s">
        <v>67</v>
      </c>
      <c r="AN33" t="s">
        <v>68</v>
      </c>
      <c r="AP33" t="s">
        <v>69</v>
      </c>
    </row>
    <row r="34" spans="1:42" x14ac:dyDescent="0.25">
      <c r="A34" t="s">
        <v>59</v>
      </c>
      <c r="B34" t="s">
        <v>114</v>
      </c>
      <c r="C34" t="s">
        <v>115</v>
      </c>
      <c r="D34" t="s">
        <v>116</v>
      </c>
      <c r="E34">
        <v>4900</v>
      </c>
      <c r="F34">
        <v>4940</v>
      </c>
      <c r="G34">
        <v>4920</v>
      </c>
      <c r="I34" t="s">
        <v>63</v>
      </c>
      <c r="J34" t="s">
        <v>64</v>
      </c>
      <c r="K34">
        <v>0.33000001311302185</v>
      </c>
      <c r="L34">
        <v>0.2800000011920929</v>
      </c>
      <c r="M34">
        <v>3.9999999105930328E-2</v>
      </c>
      <c r="N34">
        <v>3.9999999105930328E-2</v>
      </c>
      <c r="O34">
        <v>7.0000000298023224E-2</v>
      </c>
      <c r="P34">
        <v>310</v>
      </c>
      <c r="R34" t="s">
        <v>80</v>
      </c>
      <c r="S34">
        <v>12</v>
      </c>
      <c r="T34">
        <v>21</v>
      </c>
      <c r="U34">
        <v>0.57142853736877441</v>
      </c>
      <c r="V34">
        <v>12</v>
      </c>
      <c r="W34">
        <v>0.5</v>
      </c>
      <c r="AJ34" t="s">
        <v>5</v>
      </c>
      <c r="AK34" t="s">
        <v>67</v>
      </c>
      <c r="AN34" t="s">
        <v>68</v>
      </c>
      <c r="AP34" t="s">
        <v>69</v>
      </c>
    </row>
    <row r="35" spans="1:42" x14ac:dyDescent="0.25">
      <c r="A35" t="s">
        <v>59</v>
      </c>
      <c r="B35" t="s">
        <v>117</v>
      </c>
      <c r="C35" t="s">
        <v>118</v>
      </c>
      <c r="D35" t="s">
        <v>116</v>
      </c>
      <c r="E35">
        <v>5060</v>
      </c>
      <c r="F35">
        <v>5090</v>
      </c>
      <c r="G35">
        <v>5075</v>
      </c>
      <c r="I35" t="s">
        <v>63</v>
      </c>
      <c r="J35" t="s">
        <v>64</v>
      </c>
      <c r="K35">
        <v>0.47999998927116394</v>
      </c>
      <c r="L35">
        <v>0.28999999165534973</v>
      </c>
      <c r="M35">
        <v>5.000000074505806E-2</v>
      </c>
      <c r="N35">
        <v>3.9999999105930328E-2</v>
      </c>
      <c r="O35">
        <v>0.17000000178813934</v>
      </c>
      <c r="P35">
        <v>310</v>
      </c>
      <c r="R35" t="s">
        <v>80</v>
      </c>
      <c r="S35">
        <v>8</v>
      </c>
      <c r="T35">
        <v>35</v>
      </c>
      <c r="U35">
        <v>0.23529410362243652</v>
      </c>
      <c r="V35">
        <v>10</v>
      </c>
      <c r="W35">
        <v>0.56000000238418579</v>
      </c>
      <c r="AJ35" t="s">
        <v>5</v>
      </c>
      <c r="AK35" t="s">
        <v>67</v>
      </c>
      <c r="AN35" t="s">
        <v>68</v>
      </c>
      <c r="AP35" t="s">
        <v>69</v>
      </c>
    </row>
    <row r="36" spans="1:42" x14ac:dyDescent="0.25">
      <c r="A36" t="s">
        <v>59</v>
      </c>
      <c r="B36" t="s">
        <v>119</v>
      </c>
      <c r="C36" t="s">
        <v>120</v>
      </c>
      <c r="D36" t="s">
        <v>116</v>
      </c>
      <c r="E36">
        <v>5100</v>
      </c>
      <c r="F36">
        <v>5140</v>
      </c>
      <c r="G36">
        <v>5120</v>
      </c>
      <c r="I36" t="s">
        <v>63</v>
      </c>
      <c r="J36" t="s">
        <v>64</v>
      </c>
      <c r="K36">
        <v>1</v>
      </c>
      <c r="L36">
        <v>1.1399999856948853</v>
      </c>
      <c r="M36">
        <v>0.10999999940395355</v>
      </c>
      <c r="N36">
        <v>0.10000000149011612</v>
      </c>
      <c r="O36">
        <v>0.14000000059604645</v>
      </c>
      <c r="P36">
        <v>349</v>
      </c>
      <c r="R36" t="s">
        <v>80</v>
      </c>
      <c r="S36">
        <v>10</v>
      </c>
      <c r="T36">
        <v>14</v>
      </c>
      <c r="U36">
        <v>0.71428573131561279</v>
      </c>
      <c r="V36">
        <v>11</v>
      </c>
      <c r="W36">
        <v>0.51999998092651367</v>
      </c>
      <c r="AJ36" t="s">
        <v>5</v>
      </c>
      <c r="AK36" t="s">
        <v>67</v>
      </c>
      <c r="AN36" t="s">
        <v>68</v>
      </c>
      <c r="AP36" t="s">
        <v>69</v>
      </c>
    </row>
    <row r="37" spans="1:42" x14ac:dyDescent="0.25">
      <c r="A37" t="s">
        <v>59</v>
      </c>
      <c r="B37" t="s">
        <v>121</v>
      </c>
      <c r="C37" t="s">
        <v>122</v>
      </c>
      <c r="D37" t="s">
        <v>116</v>
      </c>
      <c r="E37">
        <v>5200</v>
      </c>
      <c r="F37">
        <v>5240</v>
      </c>
      <c r="G37">
        <v>5220</v>
      </c>
      <c r="I37" t="s">
        <v>63</v>
      </c>
      <c r="J37" t="s">
        <v>64</v>
      </c>
      <c r="K37">
        <v>2.130000114440918</v>
      </c>
      <c r="L37">
        <v>2.6099998950958252</v>
      </c>
      <c r="M37">
        <v>0.10999999940395355</v>
      </c>
      <c r="N37">
        <v>5.000000074505806E-2</v>
      </c>
      <c r="O37">
        <v>0.18999999761581421</v>
      </c>
      <c r="P37">
        <v>350</v>
      </c>
      <c r="R37" t="s">
        <v>80</v>
      </c>
      <c r="S37">
        <v>2</v>
      </c>
      <c r="T37">
        <v>9</v>
      </c>
      <c r="U37">
        <v>0.26315790414810181</v>
      </c>
      <c r="V37">
        <v>5</v>
      </c>
      <c r="W37">
        <v>0.68999999761581421</v>
      </c>
      <c r="AJ37" t="s">
        <v>5</v>
      </c>
      <c r="AK37" t="s">
        <v>67</v>
      </c>
      <c r="AN37" t="s">
        <v>68</v>
      </c>
      <c r="AP37" t="s">
        <v>69</v>
      </c>
    </row>
    <row r="38" spans="1:42" x14ac:dyDescent="0.25">
      <c r="A38" t="s">
        <v>59</v>
      </c>
      <c r="B38" t="s">
        <v>123</v>
      </c>
      <c r="C38" t="s">
        <v>124</v>
      </c>
      <c r="D38" t="s">
        <v>116</v>
      </c>
      <c r="E38">
        <v>5260</v>
      </c>
      <c r="F38">
        <v>5300</v>
      </c>
      <c r="G38">
        <v>5280</v>
      </c>
      <c r="I38" t="s">
        <v>63</v>
      </c>
      <c r="J38" t="s">
        <v>64</v>
      </c>
      <c r="K38">
        <v>2.5399999618530273</v>
      </c>
      <c r="L38">
        <v>2.7100000381469727</v>
      </c>
      <c r="M38">
        <v>0.17000000178813934</v>
      </c>
      <c r="N38">
        <v>0.10000000149011612</v>
      </c>
      <c r="O38">
        <v>0.18000000715255737</v>
      </c>
      <c r="P38">
        <v>348</v>
      </c>
      <c r="R38" t="s">
        <v>80</v>
      </c>
      <c r="S38">
        <v>4</v>
      </c>
      <c r="T38">
        <v>7</v>
      </c>
      <c r="U38">
        <v>0.55555552244186401</v>
      </c>
      <c r="V38">
        <v>7</v>
      </c>
      <c r="W38">
        <v>0.62999999523162842</v>
      </c>
      <c r="AJ38" t="s">
        <v>5</v>
      </c>
      <c r="AK38" t="s">
        <v>67</v>
      </c>
      <c r="AN38" t="s">
        <v>68</v>
      </c>
      <c r="AP38" t="s">
        <v>69</v>
      </c>
    </row>
    <row r="39" spans="1:42" x14ac:dyDescent="0.25">
      <c r="A39" t="s">
        <v>59</v>
      </c>
      <c r="B39" t="s">
        <v>125</v>
      </c>
      <c r="C39" t="s">
        <v>126</v>
      </c>
      <c r="D39" t="s">
        <v>116</v>
      </c>
      <c r="E39">
        <v>5430</v>
      </c>
      <c r="F39">
        <v>5460</v>
      </c>
      <c r="G39">
        <v>5445</v>
      </c>
      <c r="I39" t="s">
        <v>63</v>
      </c>
      <c r="J39" t="s">
        <v>64</v>
      </c>
      <c r="K39">
        <v>0.56000000238418579</v>
      </c>
      <c r="L39">
        <v>0.63999998569488525</v>
      </c>
      <c r="M39">
        <v>7.9999998211860657E-2</v>
      </c>
      <c r="N39">
        <v>7.0000000298023224E-2</v>
      </c>
      <c r="O39">
        <v>0.12999999523162842</v>
      </c>
      <c r="P39">
        <v>328</v>
      </c>
      <c r="R39" t="s">
        <v>80</v>
      </c>
      <c r="S39">
        <v>12</v>
      </c>
      <c r="T39">
        <v>23</v>
      </c>
      <c r="U39">
        <v>0.53846156597137451</v>
      </c>
      <c r="V39">
        <v>14</v>
      </c>
      <c r="W39">
        <v>0.52999997138977051</v>
      </c>
      <c r="AJ39" t="s">
        <v>5</v>
      </c>
      <c r="AK39" t="s">
        <v>67</v>
      </c>
      <c r="AN39" t="s">
        <v>68</v>
      </c>
      <c r="AP39" t="s">
        <v>69</v>
      </c>
    </row>
    <row r="40" spans="1:42" x14ac:dyDescent="0.25">
      <c r="A40" t="s">
        <v>59</v>
      </c>
      <c r="B40" t="s">
        <v>127</v>
      </c>
      <c r="C40" t="s">
        <v>128</v>
      </c>
      <c r="D40" t="s">
        <v>129</v>
      </c>
      <c r="E40">
        <v>6720</v>
      </c>
      <c r="F40">
        <v>6730</v>
      </c>
      <c r="G40">
        <v>6725</v>
      </c>
      <c r="I40" t="s">
        <v>63</v>
      </c>
      <c r="J40" t="s">
        <v>64</v>
      </c>
      <c r="K40">
        <v>0.99000000953674316</v>
      </c>
      <c r="L40">
        <v>0.94999998807907104</v>
      </c>
      <c r="M40">
        <v>0.37000000476837158</v>
      </c>
      <c r="N40">
        <v>0.28999999165534973</v>
      </c>
      <c r="O40">
        <v>0.18999999761581421</v>
      </c>
      <c r="P40">
        <v>366</v>
      </c>
      <c r="Q40" t="s">
        <v>83</v>
      </c>
      <c r="R40" t="s">
        <v>66</v>
      </c>
      <c r="S40">
        <v>29</v>
      </c>
      <c r="T40">
        <v>19</v>
      </c>
      <c r="U40">
        <v>1.5263158082962036</v>
      </c>
      <c r="V40">
        <v>37</v>
      </c>
      <c r="W40">
        <v>0.56000000238418579</v>
      </c>
      <c r="AJ40" t="s">
        <v>5</v>
      </c>
      <c r="AK40" t="s">
        <v>67</v>
      </c>
      <c r="AM40" t="s">
        <v>83</v>
      </c>
      <c r="AN40" t="s">
        <v>68</v>
      </c>
      <c r="AP40" t="s">
        <v>69</v>
      </c>
    </row>
    <row r="41" spans="1:42" x14ac:dyDescent="0.25">
      <c r="A41" t="s">
        <v>59</v>
      </c>
      <c r="B41" t="s">
        <v>130</v>
      </c>
      <c r="C41" t="s">
        <v>131</v>
      </c>
      <c r="D41" t="s">
        <v>129</v>
      </c>
      <c r="E41">
        <v>6750</v>
      </c>
      <c r="F41">
        <v>6760</v>
      </c>
      <c r="G41">
        <v>6755</v>
      </c>
      <c r="I41" t="s">
        <v>63</v>
      </c>
      <c r="J41" t="s">
        <v>64</v>
      </c>
      <c r="K41">
        <v>2.940000057220459</v>
      </c>
      <c r="L41">
        <v>3.8199999332427979</v>
      </c>
      <c r="M41">
        <v>0.40000000596046448</v>
      </c>
      <c r="N41">
        <v>0.18999999761581421</v>
      </c>
      <c r="O41">
        <v>0.34000000357627869</v>
      </c>
      <c r="P41">
        <v>396</v>
      </c>
      <c r="R41" t="s">
        <v>66</v>
      </c>
      <c r="S41">
        <v>6</v>
      </c>
      <c r="T41">
        <v>12</v>
      </c>
      <c r="U41">
        <v>0.55882352590560913</v>
      </c>
      <c r="V41">
        <v>14</v>
      </c>
      <c r="W41">
        <v>0.68000000715255737</v>
      </c>
      <c r="AJ41" t="s">
        <v>5</v>
      </c>
      <c r="AK41" t="s">
        <v>67</v>
      </c>
      <c r="AN41" t="s">
        <v>68</v>
      </c>
      <c r="AP41" t="s">
        <v>69</v>
      </c>
    </row>
    <row r="42" spans="1:42" x14ac:dyDescent="0.25">
      <c r="A42" t="s">
        <v>59</v>
      </c>
      <c r="B42" t="s">
        <v>132</v>
      </c>
      <c r="C42" t="s">
        <v>133</v>
      </c>
      <c r="D42" t="s">
        <v>129</v>
      </c>
      <c r="E42">
        <v>6950</v>
      </c>
      <c r="F42">
        <v>6960</v>
      </c>
      <c r="G42">
        <v>6955</v>
      </c>
      <c r="I42" t="s">
        <v>63</v>
      </c>
      <c r="J42" t="s">
        <v>64</v>
      </c>
      <c r="K42">
        <v>0.70999997854232788</v>
      </c>
      <c r="L42">
        <v>0.74000000953674316</v>
      </c>
      <c r="M42">
        <v>0.20000000298023224</v>
      </c>
      <c r="N42">
        <v>0.31999999284744263</v>
      </c>
      <c r="O42">
        <v>0.15999999642372131</v>
      </c>
      <c r="P42">
        <v>368</v>
      </c>
      <c r="R42" t="s">
        <v>66</v>
      </c>
      <c r="S42">
        <v>45</v>
      </c>
      <c r="T42">
        <v>23</v>
      </c>
      <c r="U42">
        <v>2</v>
      </c>
      <c r="V42">
        <v>28</v>
      </c>
      <c r="W42">
        <v>0.37999999523162842</v>
      </c>
      <c r="AJ42" t="s">
        <v>5</v>
      </c>
      <c r="AK42" t="s">
        <v>67</v>
      </c>
      <c r="AN42" t="s">
        <v>68</v>
      </c>
      <c r="AP42" t="s">
        <v>69</v>
      </c>
    </row>
    <row r="43" spans="1:42" x14ac:dyDescent="0.25">
      <c r="A43" t="s">
        <v>59</v>
      </c>
      <c r="B43" t="s">
        <v>134</v>
      </c>
      <c r="C43" t="s">
        <v>135</v>
      </c>
      <c r="D43" t="s">
        <v>129</v>
      </c>
      <c r="E43">
        <v>7080</v>
      </c>
      <c r="F43">
        <v>7090</v>
      </c>
      <c r="G43">
        <v>7085</v>
      </c>
      <c r="I43" t="s">
        <v>63</v>
      </c>
      <c r="J43" t="s">
        <v>64</v>
      </c>
      <c r="K43">
        <v>2.880000114440918</v>
      </c>
      <c r="L43">
        <v>3.0799999237060547</v>
      </c>
      <c r="M43">
        <v>0.60000002384185791</v>
      </c>
      <c r="N43">
        <v>0.36000001430511475</v>
      </c>
      <c r="O43">
        <v>0.25999999046325684</v>
      </c>
      <c r="P43">
        <v>368</v>
      </c>
      <c r="R43" t="s">
        <v>136</v>
      </c>
      <c r="S43">
        <v>12</v>
      </c>
      <c r="T43">
        <v>9</v>
      </c>
      <c r="U43">
        <v>1.3846155405044556</v>
      </c>
      <c r="V43">
        <v>21</v>
      </c>
      <c r="W43">
        <v>0.62000000476837158</v>
      </c>
      <c r="AJ43" t="s">
        <v>5</v>
      </c>
      <c r="AK43" t="s">
        <v>67</v>
      </c>
      <c r="AN43" t="s">
        <v>68</v>
      </c>
      <c r="AP43" t="s">
        <v>69</v>
      </c>
    </row>
    <row r="44" spans="1:42" x14ac:dyDescent="0.25">
      <c r="A44" t="s">
        <v>59</v>
      </c>
      <c r="B44" t="s">
        <v>137</v>
      </c>
      <c r="C44" t="s">
        <v>138</v>
      </c>
      <c r="D44" t="s">
        <v>129</v>
      </c>
      <c r="E44">
        <v>7240</v>
      </c>
      <c r="F44">
        <v>7250</v>
      </c>
      <c r="G44">
        <v>7245</v>
      </c>
      <c r="I44" t="s">
        <v>63</v>
      </c>
      <c r="J44" t="s">
        <v>64</v>
      </c>
      <c r="K44">
        <v>0.62999999523162842</v>
      </c>
      <c r="L44">
        <v>0.70999997854232788</v>
      </c>
      <c r="M44">
        <v>0.2199999988079071</v>
      </c>
      <c r="N44">
        <v>0.20999999344348907</v>
      </c>
      <c r="O44">
        <v>0.12999999523162842</v>
      </c>
      <c r="P44">
        <v>374</v>
      </c>
      <c r="Q44" t="s">
        <v>83</v>
      </c>
      <c r="R44" t="s">
        <v>66</v>
      </c>
      <c r="S44">
        <v>33</v>
      </c>
      <c r="T44">
        <v>21</v>
      </c>
      <c r="U44">
        <v>1.615384578704834</v>
      </c>
      <c r="V44">
        <v>35</v>
      </c>
      <c r="W44">
        <v>0.50999999046325684</v>
      </c>
      <c r="AJ44" t="s">
        <v>5</v>
      </c>
      <c r="AK44" t="s">
        <v>67</v>
      </c>
      <c r="AM44" t="s">
        <v>83</v>
      </c>
      <c r="AN44" t="s">
        <v>68</v>
      </c>
      <c r="AP44" t="s">
        <v>69</v>
      </c>
    </row>
    <row r="45" spans="1:42" x14ac:dyDescent="0.25">
      <c r="A45" t="s">
        <v>59</v>
      </c>
      <c r="B45" t="s">
        <v>139</v>
      </c>
      <c r="C45" t="s">
        <v>140</v>
      </c>
      <c r="D45" t="s">
        <v>141</v>
      </c>
      <c r="E45">
        <v>9550</v>
      </c>
      <c r="F45">
        <v>9560</v>
      </c>
      <c r="G45">
        <v>9555</v>
      </c>
      <c r="I45" t="s">
        <v>63</v>
      </c>
      <c r="J45" t="s">
        <v>64</v>
      </c>
      <c r="K45">
        <v>0.44999998807907104</v>
      </c>
      <c r="L45">
        <v>0.50999999046325684</v>
      </c>
      <c r="M45">
        <v>2.9999999329447746E-2</v>
      </c>
      <c r="N45">
        <v>9.9999997764825821E-3</v>
      </c>
      <c r="O45">
        <v>5.000000074505806E-2</v>
      </c>
      <c r="P45">
        <v>310</v>
      </c>
      <c r="R45" t="s">
        <v>80</v>
      </c>
      <c r="S45">
        <v>2</v>
      </c>
      <c r="T45">
        <v>11</v>
      </c>
      <c r="U45">
        <v>0.19999998807907104</v>
      </c>
      <c r="V45">
        <v>7</v>
      </c>
      <c r="W45">
        <v>0.75</v>
      </c>
      <c r="AJ45" t="s">
        <v>5</v>
      </c>
      <c r="AK45" t="s">
        <v>67</v>
      </c>
      <c r="AN45" t="s">
        <v>68</v>
      </c>
      <c r="AP45" t="s">
        <v>69</v>
      </c>
    </row>
    <row r="46" spans="1:42" x14ac:dyDescent="0.25">
      <c r="A46" t="s">
        <v>59</v>
      </c>
      <c r="B46" t="s">
        <v>142</v>
      </c>
      <c r="C46" t="s">
        <v>143</v>
      </c>
      <c r="D46" t="s">
        <v>141</v>
      </c>
      <c r="E46">
        <v>9720</v>
      </c>
      <c r="F46">
        <v>9730</v>
      </c>
      <c r="G46">
        <v>9725</v>
      </c>
      <c r="I46" t="s">
        <v>63</v>
      </c>
      <c r="J46" t="s">
        <v>64</v>
      </c>
      <c r="K46">
        <v>0.68999999761581421</v>
      </c>
      <c r="L46">
        <v>0.73000001907348633</v>
      </c>
      <c r="M46">
        <v>7.9999998211860657E-2</v>
      </c>
      <c r="N46">
        <v>3.9999999105930328E-2</v>
      </c>
      <c r="O46">
        <v>5.000000074505806E-2</v>
      </c>
      <c r="P46">
        <v>310</v>
      </c>
      <c r="R46" t="s">
        <v>80</v>
      </c>
      <c r="S46">
        <v>6</v>
      </c>
      <c r="T46">
        <v>7</v>
      </c>
      <c r="U46">
        <v>0.79999995231628418</v>
      </c>
      <c r="V46">
        <v>12</v>
      </c>
      <c r="W46">
        <v>0.67000001668930054</v>
      </c>
      <c r="AJ46" t="s">
        <v>5</v>
      </c>
      <c r="AK46" t="s">
        <v>67</v>
      </c>
      <c r="AN46" t="s">
        <v>68</v>
      </c>
      <c r="AP46" t="s">
        <v>69</v>
      </c>
    </row>
    <row r="47" spans="1:42" x14ac:dyDescent="0.25">
      <c r="A47" t="s">
        <v>59</v>
      </c>
      <c r="B47" t="s">
        <v>144</v>
      </c>
      <c r="C47" t="s">
        <v>145</v>
      </c>
      <c r="D47" t="s">
        <v>141</v>
      </c>
      <c r="E47">
        <v>9950</v>
      </c>
      <c r="F47">
        <v>9960</v>
      </c>
      <c r="G47">
        <v>9955</v>
      </c>
      <c r="I47" t="s">
        <v>63</v>
      </c>
      <c r="J47" t="s">
        <v>64</v>
      </c>
      <c r="K47">
        <v>2.1800000667572021</v>
      </c>
      <c r="L47">
        <v>2.7300000190734863</v>
      </c>
      <c r="M47">
        <v>0.15000000596046448</v>
      </c>
      <c r="N47">
        <v>2.9999999329447746E-2</v>
      </c>
      <c r="O47">
        <v>0.10000000149011612</v>
      </c>
      <c r="P47">
        <v>312</v>
      </c>
      <c r="R47" t="s">
        <v>80</v>
      </c>
      <c r="S47">
        <v>1</v>
      </c>
      <c r="T47">
        <v>5</v>
      </c>
      <c r="U47">
        <v>0.29999998211860657</v>
      </c>
      <c r="V47">
        <v>7</v>
      </c>
      <c r="W47">
        <v>0.82999998331069946</v>
      </c>
      <c r="AJ47" t="s">
        <v>5</v>
      </c>
      <c r="AK47" t="s">
        <v>67</v>
      </c>
      <c r="AN47" t="s">
        <v>68</v>
      </c>
      <c r="AP47" t="s">
        <v>69</v>
      </c>
    </row>
    <row r="48" spans="1:42" x14ac:dyDescent="0.25">
      <c r="A48" t="s">
        <v>59</v>
      </c>
      <c r="B48" t="s">
        <v>146</v>
      </c>
      <c r="C48" t="s">
        <v>147</v>
      </c>
      <c r="D48" t="s">
        <v>141</v>
      </c>
      <c r="E48">
        <v>10090</v>
      </c>
      <c r="F48">
        <v>10100</v>
      </c>
      <c r="G48">
        <v>10095</v>
      </c>
      <c r="I48" t="s">
        <v>63</v>
      </c>
      <c r="J48" t="s">
        <v>64</v>
      </c>
      <c r="K48">
        <v>4.9800000190734863</v>
      </c>
      <c r="L48">
        <v>4.6999998092651367</v>
      </c>
      <c r="M48">
        <v>0.23999999463558197</v>
      </c>
      <c r="N48">
        <v>0.12999999523162842</v>
      </c>
      <c r="O48">
        <v>0.23000000417232513</v>
      </c>
      <c r="P48">
        <v>519</v>
      </c>
      <c r="R48" t="s">
        <v>80</v>
      </c>
      <c r="S48">
        <v>3</v>
      </c>
      <c r="T48">
        <v>5</v>
      </c>
      <c r="U48">
        <v>0.56521737575531006</v>
      </c>
      <c r="V48">
        <v>5</v>
      </c>
      <c r="W48">
        <v>0.64999997615814209</v>
      </c>
      <c r="AJ48" t="s">
        <v>5</v>
      </c>
      <c r="AK48" t="s">
        <v>67</v>
      </c>
      <c r="AN48" t="s">
        <v>68</v>
      </c>
      <c r="AP48" t="s">
        <v>69</v>
      </c>
    </row>
    <row r="49" spans="1:42" x14ac:dyDescent="0.25">
      <c r="A49" t="s">
        <v>59</v>
      </c>
      <c r="B49" t="s">
        <v>148</v>
      </c>
      <c r="C49" t="s">
        <v>149</v>
      </c>
      <c r="D49" t="s">
        <v>141</v>
      </c>
      <c r="E49">
        <v>10200</v>
      </c>
      <c r="F49">
        <v>10210</v>
      </c>
      <c r="G49">
        <v>10205</v>
      </c>
      <c r="I49" t="s">
        <v>63</v>
      </c>
      <c r="J49" t="s">
        <v>64</v>
      </c>
      <c r="K49">
        <v>0.81999999284744263</v>
      </c>
      <c r="L49">
        <v>0.87000000476837158</v>
      </c>
      <c r="M49">
        <v>7.9999998211860657E-2</v>
      </c>
      <c r="N49">
        <v>1.9999999552965164E-2</v>
      </c>
      <c r="O49">
        <v>0.15999999642372131</v>
      </c>
      <c r="P49">
        <v>310</v>
      </c>
      <c r="R49" t="s">
        <v>80</v>
      </c>
      <c r="S49">
        <v>2</v>
      </c>
      <c r="T49">
        <v>20</v>
      </c>
      <c r="U49">
        <v>0.125</v>
      </c>
      <c r="V49">
        <v>10</v>
      </c>
      <c r="W49">
        <v>0.80000001192092896</v>
      </c>
      <c r="AJ49" t="s">
        <v>5</v>
      </c>
      <c r="AK49" t="s">
        <v>67</v>
      </c>
      <c r="AN49" t="s">
        <v>68</v>
      </c>
      <c r="AP49" t="s">
        <v>69</v>
      </c>
    </row>
    <row r="50" spans="1:42" x14ac:dyDescent="0.25">
      <c r="A50" t="s">
        <v>59</v>
      </c>
      <c r="B50" t="s">
        <v>150</v>
      </c>
      <c r="C50" t="s">
        <v>151</v>
      </c>
      <c r="D50" t="s">
        <v>152</v>
      </c>
      <c r="E50">
        <v>6550</v>
      </c>
      <c r="F50">
        <v>6555</v>
      </c>
      <c r="G50">
        <v>6552.5</v>
      </c>
      <c r="I50" t="s">
        <v>63</v>
      </c>
      <c r="J50" t="s">
        <v>64</v>
      </c>
      <c r="K50">
        <v>2.3599998950958252</v>
      </c>
      <c r="L50">
        <v>2.8599998950958252</v>
      </c>
      <c r="M50">
        <v>1.1200000047683716</v>
      </c>
      <c r="N50">
        <v>0.9100000262260437</v>
      </c>
      <c r="O50">
        <v>0.25</v>
      </c>
      <c r="P50">
        <v>372</v>
      </c>
      <c r="Q50" t="s">
        <v>83</v>
      </c>
      <c r="R50" t="s">
        <v>66</v>
      </c>
      <c r="S50">
        <v>39</v>
      </c>
      <c r="T50">
        <v>11</v>
      </c>
      <c r="U50">
        <v>3.6400001049041748</v>
      </c>
      <c r="V50">
        <v>47</v>
      </c>
      <c r="W50">
        <v>0.55000001192092896</v>
      </c>
      <c r="AJ50" t="s">
        <v>5</v>
      </c>
      <c r="AK50" t="s">
        <v>67</v>
      </c>
      <c r="AM50" t="s">
        <v>83</v>
      </c>
      <c r="AN50" t="s">
        <v>68</v>
      </c>
    </row>
    <row r="51" spans="1:42" x14ac:dyDescent="0.25">
      <c r="A51" t="s">
        <v>59</v>
      </c>
      <c r="B51" t="s">
        <v>153</v>
      </c>
      <c r="C51" t="s">
        <v>154</v>
      </c>
      <c r="D51" t="s">
        <v>152</v>
      </c>
      <c r="E51">
        <v>6740</v>
      </c>
      <c r="F51">
        <v>6745</v>
      </c>
      <c r="G51">
        <v>6742.5</v>
      </c>
      <c r="I51" t="s">
        <v>63</v>
      </c>
      <c r="J51" t="s">
        <v>64</v>
      </c>
      <c r="K51">
        <v>6.5300002098083496</v>
      </c>
      <c r="L51">
        <v>0.30000001192092896</v>
      </c>
      <c r="M51">
        <v>0.99000000953674316</v>
      </c>
      <c r="N51">
        <v>0.85000002384185791</v>
      </c>
      <c r="O51">
        <v>0.31000000238418579</v>
      </c>
      <c r="P51">
        <v>573</v>
      </c>
      <c r="R51" t="s">
        <v>155</v>
      </c>
      <c r="S51">
        <v>13</v>
      </c>
      <c r="T51">
        <v>5</v>
      </c>
      <c r="U51">
        <v>2.7419354915618896</v>
      </c>
      <c r="V51">
        <v>15</v>
      </c>
      <c r="W51">
        <v>0.54000002145767212</v>
      </c>
      <c r="AJ51" t="s">
        <v>5</v>
      </c>
      <c r="AK51" t="s">
        <v>67</v>
      </c>
      <c r="AN51" t="s">
        <v>68</v>
      </c>
    </row>
    <row r="52" spans="1:42" x14ac:dyDescent="0.25">
      <c r="A52" t="s">
        <v>59</v>
      </c>
      <c r="B52" t="s">
        <v>156</v>
      </c>
      <c r="C52" t="s">
        <v>157</v>
      </c>
      <c r="D52" t="s">
        <v>152</v>
      </c>
      <c r="E52">
        <v>6750</v>
      </c>
      <c r="F52">
        <v>6755</v>
      </c>
      <c r="G52">
        <v>6752.5</v>
      </c>
      <c r="I52" t="s">
        <v>63</v>
      </c>
      <c r="J52" t="s">
        <v>64</v>
      </c>
      <c r="K52">
        <v>4.1700000762939453</v>
      </c>
      <c r="L52">
        <v>5.0999999046325684</v>
      </c>
      <c r="M52">
        <v>0.6600000262260437</v>
      </c>
      <c r="N52">
        <v>0.57999998331069946</v>
      </c>
      <c r="O52">
        <v>0.25</v>
      </c>
      <c r="P52">
        <v>572</v>
      </c>
      <c r="R52" t="s">
        <v>155</v>
      </c>
      <c r="S52">
        <v>14</v>
      </c>
      <c r="T52">
        <v>6</v>
      </c>
      <c r="U52">
        <v>2.3199999332427979</v>
      </c>
      <c r="V52">
        <v>16</v>
      </c>
      <c r="W52">
        <v>0.52999997138977051</v>
      </c>
      <c r="AJ52" t="s">
        <v>5</v>
      </c>
      <c r="AK52" t="s">
        <v>67</v>
      </c>
      <c r="AN52" t="s">
        <v>68</v>
      </c>
    </row>
    <row r="53" spans="1:42" x14ac:dyDescent="0.25">
      <c r="A53" t="s">
        <v>59</v>
      </c>
      <c r="B53" t="s">
        <v>158</v>
      </c>
      <c r="C53" t="s">
        <v>159</v>
      </c>
      <c r="D53" t="s">
        <v>152</v>
      </c>
      <c r="E53">
        <v>6775</v>
      </c>
      <c r="F53">
        <v>6780</v>
      </c>
      <c r="G53">
        <v>6777.5</v>
      </c>
      <c r="I53" t="s">
        <v>63</v>
      </c>
      <c r="J53" t="s">
        <v>64</v>
      </c>
      <c r="K53">
        <v>6.809999942779541</v>
      </c>
      <c r="L53">
        <v>8.7100000381469727</v>
      </c>
      <c r="M53">
        <v>0.64999997615814209</v>
      </c>
      <c r="N53">
        <v>1.1299999952316284</v>
      </c>
      <c r="O53">
        <v>0.33000001311302185</v>
      </c>
      <c r="P53">
        <v>479</v>
      </c>
      <c r="R53" t="s">
        <v>155</v>
      </c>
      <c r="S53">
        <v>17</v>
      </c>
      <c r="T53">
        <v>5</v>
      </c>
      <c r="U53">
        <v>3.4242422580718994</v>
      </c>
      <c r="V53">
        <v>10</v>
      </c>
      <c r="W53">
        <v>0.37000000476837158</v>
      </c>
      <c r="AJ53" t="s">
        <v>5</v>
      </c>
      <c r="AK53" t="s">
        <v>67</v>
      </c>
      <c r="AN53" t="s">
        <v>68</v>
      </c>
    </row>
    <row r="54" spans="1:42" x14ac:dyDescent="0.25">
      <c r="A54" t="s">
        <v>59</v>
      </c>
      <c r="B54" t="s">
        <v>160</v>
      </c>
      <c r="C54" t="s">
        <v>161</v>
      </c>
      <c r="D54" t="s">
        <v>162</v>
      </c>
      <c r="E54">
        <v>4090</v>
      </c>
      <c r="F54">
        <v>4120</v>
      </c>
      <c r="G54">
        <v>4105</v>
      </c>
      <c r="I54" t="s">
        <v>63</v>
      </c>
      <c r="J54" t="s">
        <v>64</v>
      </c>
      <c r="K54">
        <v>2.869999885559082</v>
      </c>
      <c r="L54">
        <v>3.3900001049041748</v>
      </c>
      <c r="M54">
        <v>0.40000000596046448</v>
      </c>
      <c r="N54">
        <v>0.34000000357627869</v>
      </c>
      <c r="O54">
        <v>0.33000001311302185</v>
      </c>
      <c r="P54">
        <v>423</v>
      </c>
      <c r="R54" t="s">
        <v>66</v>
      </c>
      <c r="S54">
        <v>12</v>
      </c>
      <c r="T54">
        <v>11</v>
      </c>
      <c r="U54">
        <v>1.0303030014038086</v>
      </c>
      <c r="V54">
        <v>14</v>
      </c>
      <c r="W54">
        <v>0.54000002145767212</v>
      </c>
      <c r="AJ54" t="s">
        <v>5</v>
      </c>
      <c r="AK54" t="s">
        <v>67</v>
      </c>
      <c r="AN54" t="s">
        <v>68</v>
      </c>
      <c r="AP54" t="s">
        <v>69</v>
      </c>
    </row>
    <row r="55" spans="1:42" x14ac:dyDescent="0.25">
      <c r="A55" t="s">
        <v>59</v>
      </c>
      <c r="B55" t="s">
        <v>163</v>
      </c>
      <c r="C55" t="s">
        <v>164</v>
      </c>
      <c r="D55" t="s">
        <v>162</v>
      </c>
      <c r="E55">
        <v>4270</v>
      </c>
      <c r="F55">
        <v>4300</v>
      </c>
      <c r="G55">
        <v>4285</v>
      </c>
      <c r="I55" t="s">
        <v>63</v>
      </c>
      <c r="J55" t="s">
        <v>64</v>
      </c>
      <c r="K55">
        <v>1.4500000476837158</v>
      </c>
      <c r="L55">
        <v>1.5399999618530273</v>
      </c>
      <c r="M55">
        <v>0.31000000238418579</v>
      </c>
      <c r="N55">
        <v>0.18999999761581421</v>
      </c>
      <c r="O55">
        <v>0.25999999046325684</v>
      </c>
      <c r="P55">
        <v>406</v>
      </c>
      <c r="Q55" t="s">
        <v>65</v>
      </c>
      <c r="R55" t="s">
        <v>66</v>
      </c>
      <c r="S55">
        <v>13</v>
      </c>
      <c r="T55">
        <v>18</v>
      </c>
      <c r="U55">
        <v>0.73076927661895752</v>
      </c>
      <c r="V55">
        <v>21</v>
      </c>
      <c r="W55">
        <v>0.62000000476837158</v>
      </c>
      <c r="AJ55" t="s">
        <v>5</v>
      </c>
      <c r="AK55" t="s">
        <v>67</v>
      </c>
      <c r="AN55" t="s">
        <v>68</v>
      </c>
      <c r="AP55" t="s">
        <v>69</v>
      </c>
    </row>
    <row r="56" spans="1:42" x14ac:dyDescent="0.25">
      <c r="A56" t="s">
        <v>59</v>
      </c>
      <c r="B56" t="s">
        <v>165</v>
      </c>
      <c r="C56" t="s">
        <v>166</v>
      </c>
      <c r="D56" t="s">
        <v>162</v>
      </c>
      <c r="E56">
        <v>4400</v>
      </c>
      <c r="F56">
        <v>4440</v>
      </c>
      <c r="G56">
        <v>4420</v>
      </c>
      <c r="I56" t="s">
        <v>63</v>
      </c>
      <c r="J56" t="s">
        <v>64</v>
      </c>
      <c r="K56">
        <v>3.2799999713897705</v>
      </c>
      <c r="L56">
        <v>3.7999999523162842</v>
      </c>
      <c r="M56">
        <v>0.56000000238418579</v>
      </c>
      <c r="N56">
        <v>0.64999997615814209</v>
      </c>
      <c r="O56">
        <v>0.40000000596046448</v>
      </c>
      <c r="P56">
        <v>392</v>
      </c>
      <c r="R56" t="s">
        <v>66</v>
      </c>
      <c r="S56">
        <v>20</v>
      </c>
      <c r="T56">
        <v>12</v>
      </c>
      <c r="U56">
        <v>1.6249998807907104</v>
      </c>
      <c r="V56">
        <v>17</v>
      </c>
      <c r="W56">
        <v>0.46000000834465027</v>
      </c>
      <c r="AJ56" t="s">
        <v>5</v>
      </c>
      <c r="AK56" t="s">
        <v>67</v>
      </c>
      <c r="AN56" t="s">
        <v>68</v>
      </c>
    </row>
    <row r="57" spans="1:42" x14ac:dyDescent="0.25">
      <c r="A57" t="s">
        <v>59</v>
      </c>
      <c r="B57" t="s">
        <v>167</v>
      </c>
      <c r="C57" t="s">
        <v>168</v>
      </c>
      <c r="D57" t="s">
        <v>162</v>
      </c>
      <c r="E57">
        <v>4570</v>
      </c>
      <c r="F57">
        <v>4600</v>
      </c>
      <c r="G57">
        <v>4585</v>
      </c>
      <c r="I57" t="s">
        <v>63</v>
      </c>
      <c r="J57" t="s">
        <v>64</v>
      </c>
      <c r="K57">
        <v>3.25</v>
      </c>
      <c r="L57">
        <v>3.6600000858306885</v>
      </c>
      <c r="M57">
        <v>0.72000002861022949</v>
      </c>
      <c r="N57">
        <v>0.61000001430511475</v>
      </c>
      <c r="O57">
        <v>0.36000001430511475</v>
      </c>
      <c r="P57">
        <v>354</v>
      </c>
      <c r="R57" t="s">
        <v>136</v>
      </c>
      <c r="S57">
        <v>19</v>
      </c>
      <c r="T57">
        <v>11</v>
      </c>
      <c r="U57">
        <v>1.6944444179534912</v>
      </c>
      <c r="V57">
        <v>22</v>
      </c>
      <c r="W57">
        <v>0.54000002145767212</v>
      </c>
      <c r="AJ57" t="s">
        <v>5</v>
      </c>
      <c r="AK57" t="s">
        <v>67</v>
      </c>
      <c r="AN57" t="s">
        <v>68</v>
      </c>
    </row>
    <row r="58" spans="1:42" x14ac:dyDescent="0.25">
      <c r="A58" t="s">
        <v>59</v>
      </c>
      <c r="B58" t="s">
        <v>169</v>
      </c>
      <c r="C58" t="s">
        <v>170</v>
      </c>
      <c r="D58" t="s">
        <v>171</v>
      </c>
      <c r="E58">
        <v>7720</v>
      </c>
      <c r="F58">
        <v>7730</v>
      </c>
      <c r="G58">
        <v>7725</v>
      </c>
      <c r="I58" t="s">
        <v>63</v>
      </c>
      <c r="J58" t="s">
        <v>64</v>
      </c>
      <c r="K58">
        <v>1.0800000429153442</v>
      </c>
      <c r="L58">
        <v>1.1200000047683716</v>
      </c>
      <c r="M58">
        <v>0.14000000059604645</v>
      </c>
      <c r="N58">
        <v>5.000000074505806E-2</v>
      </c>
      <c r="O58">
        <v>0.20000000298023224</v>
      </c>
      <c r="P58">
        <v>319</v>
      </c>
      <c r="R58" t="s">
        <v>80</v>
      </c>
      <c r="S58">
        <v>5</v>
      </c>
      <c r="T58">
        <v>19</v>
      </c>
      <c r="U58">
        <v>0.25</v>
      </c>
      <c r="V58">
        <v>13</v>
      </c>
      <c r="W58">
        <v>0.74000000953674316</v>
      </c>
      <c r="AJ58" t="s">
        <v>5</v>
      </c>
      <c r="AK58" t="s">
        <v>67</v>
      </c>
      <c r="AN58" t="s">
        <v>68</v>
      </c>
      <c r="AP58" t="s">
        <v>69</v>
      </c>
    </row>
    <row r="59" spans="1:42" x14ac:dyDescent="0.25">
      <c r="A59" t="s">
        <v>59</v>
      </c>
      <c r="B59" t="s">
        <v>172</v>
      </c>
      <c r="C59" t="s">
        <v>173</v>
      </c>
      <c r="D59" t="s">
        <v>171</v>
      </c>
      <c r="E59">
        <v>7830</v>
      </c>
      <c r="F59">
        <v>7840</v>
      </c>
      <c r="G59">
        <v>7835</v>
      </c>
      <c r="I59" t="s">
        <v>63</v>
      </c>
      <c r="J59" t="s">
        <v>64</v>
      </c>
      <c r="K59">
        <v>1.1499999761581421</v>
      </c>
      <c r="L59">
        <v>1.2799999713897705</v>
      </c>
      <c r="M59">
        <v>0.2199999988079071</v>
      </c>
      <c r="N59">
        <v>5.000000074505806E-2</v>
      </c>
      <c r="O59">
        <v>0.15000000596046448</v>
      </c>
      <c r="P59">
        <v>-1</v>
      </c>
      <c r="R59" t="s">
        <v>80</v>
      </c>
      <c r="S59">
        <v>4</v>
      </c>
      <c r="T59">
        <v>13</v>
      </c>
      <c r="U59">
        <v>0.33333331346511841</v>
      </c>
      <c r="V59">
        <v>19</v>
      </c>
      <c r="W59">
        <v>0.81000000238418579</v>
      </c>
      <c r="AJ59" t="s">
        <v>5</v>
      </c>
      <c r="AK59" t="s">
        <v>67</v>
      </c>
      <c r="AN59" t="s">
        <v>68</v>
      </c>
      <c r="AP59" t="s">
        <v>69</v>
      </c>
    </row>
    <row r="60" spans="1:42" x14ac:dyDescent="0.25">
      <c r="A60" t="s">
        <v>59</v>
      </c>
      <c r="B60" t="s">
        <v>174</v>
      </c>
      <c r="C60" t="s">
        <v>175</v>
      </c>
      <c r="D60" t="s">
        <v>171</v>
      </c>
      <c r="E60">
        <v>7960</v>
      </c>
      <c r="F60">
        <v>7970</v>
      </c>
      <c r="G60">
        <v>7965</v>
      </c>
      <c r="I60" t="s">
        <v>63</v>
      </c>
      <c r="J60" t="s">
        <v>64</v>
      </c>
      <c r="K60">
        <v>2.3299999237060547</v>
      </c>
      <c r="L60">
        <v>2.5299999713897705</v>
      </c>
      <c r="M60">
        <v>7.9999998211860657E-2</v>
      </c>
      <c r="N60">
        <v>5.000000074505806E-2</v>
      </c>
      <c r="O60">
        <v>0.37999999523162842</v>
      </c>
      <c r="P60">
        <v>330</v>
      </c>
      <c r="Q60" t="s">
        <v>83</v>
      </c>
      <c r="R60" t="s">
        <v>80</v>
      </c>
      <c r="S60">
        <v>2</v>
      </c>
      <c r="T60">
        <v>16</v>
      </c>
      <c r="U60">
        <v>0.1315789520740509</v>
      </c>
      <c r="V60">
        <v>3</v>
      </c>
      <c r="W60">
        <v>0.62000000476837158</v>
      </c>
      <c r="AJ60" t="s">
        <v>5</v>
      </c>
      <c r="AK60" t="s">
        <v>67</v>
      </c>
      <c r="AM60" t="s">
        <v>83</v>
      </c>
      <c r="AN60" t="s">
        <v>68</v>
      </c>
      <c r="AP60" t="s">
        <v>69</v>
      </c>
    </row>
    <row r="61" spans="1:42" x14ac:dyDescent="0.25">
      <c r="A61" t="s">
        <v>59</v>
      </c>
      <c r="B61" t="s">
        <v>176</v>
      </c>
      <c r="C61" t="s">
        <v>177</v>
      </c>
      <c r="D61" t="s">
        <v>171</v>
      </c>
      <c r="E61">
        <v>8030</v>
      </c>
      <c r="F61">
        <v>8040</v>
      </c>
      <c r="G61">
        <v>8035</v>
      </c>
      <c r="I61" t="s">
        <v>63</v>
      </c>
      <c r="J61" t="s">
        <v>64</v>
      </c>
      <c r="K61">
        <v>2.7200000286102295</v>
      </c>
      <c r="L61">
        <v>3.0099999904632568</v>
      </c>
      <c r="M61">
        <v>7.0000000298023224E-2</v>
      </c>
      <c r="N61">
        <v>3.9999999105930328E-2</v>
      </c>
      <c r="O61">
        <v>0.31000000238418579</v>
      </c>
      <c r="P61">
        <v>310</v>
      </c>
      <c r="R61" t="s">
        <v>80</v>
      </c>
      <c r="S61">
        <v>1</v>
      </c>
      <c r="T61">
        <v>11</v>
      </c>
      <c r="U61">
        <v>0.12903225421905518</v>
      </c>
      <c r="V61">
        <v>3</v>
      </c>
      <c r="W61">
        <v>0.63999998569488525</v>
      </c>
      <c r="AJ61" t="s">
        <v>5</v>
      </c>
      <c r="AK61" t="s">
        <v>67</v>
      </c>
      <c r="AN61" t="s">
        <v>68</v>
      </c>
      <c r="AP61" t="s">
        <v>69</v>
      </c>
    </row>
    <row r="62" spans="1:42" x14ac:dyDescent="0.25">
      <c r="A62" t="s">
        <v>59</v>
      </c>
      <c r="B62" t="s">
        <v>178</v>
      </c>
      <c r="C62" t="s">
        <v>179</v>
      </c>
      <c r="D62" t="s">
        <v>171</v>
      </c>
      <c r="E62">
        <v>8090</v>
      </c>
      <c r="F62">
        <v>8100</v>
      </c>
      <c r="G62">
        <v>8095</v>
      </c>
      <c r="I62" t="s">
        <v>63</v>
      </c>
      <c r="J62" t="s">
        <v>64</v>
      </c>
      <c r="K62">
        <v>2.7599999904632568</v>
      </c>
      <c r="L62">
        <v>2.7799999713897705</v>
      </c>
      <c r="M62">
        <v>0.23000000417232513</v>
      </c>
      <c r="N62">
        <v>0.15999999642372131</v>
      </c>
      <c r="O62">
        <v>0.25999999046325684</v>
      </c>
      <c r="P62">
        <v>348</v>
      </c>
      <c r="R62" t="s">
        <v>80</v>
      </c>
      <c r="S62">
        <v>6</v>
      </c>
      <c r="T62">
        <v>9</v>
      </c>
      <c r="U62">
        <v>0.61538463830947876</v>
      </c>
      <c r="V62">
        <v>8</v>
      </c>
      <c r="W62">
        <v>0.5899999737739563</v>
      </c>
      <c r="AJ62" t="s">
        <v>5</v>
      </c>
      <c r="AK62" t="s">
        <v>67</v>
      </c>
      <c r="AN62" t="s">
        <v>68</v>
      </c>
      <c r="AP62" t="s">
        <v>69</v>
      </c>
    </row>
    <row r="63" spans="1:42" x14ac:dyDescent="0.25">
      <c r="A63" t="s">
        <v>59</v>
      </c>
      <c r="B63" t="s">
        <v>180</v>
      </c>
      <c r="C63" t="s">
        <v>181</v>
      </c>
      <c r="D63" t="s">
        <v>182</v>
      </c>
      <c r="E63">
        <v>7700</v>
      </c>
      <c r="F63">
        <v>7705</v>
      </c>
      <c r="G63">
        <v>7702.5</v>
      </c>
      <c r="I63" t="s">
        <v>63</v>
      </c>
      <c r="J63" t="s">
        <v>64</v>
      </c>
      <c r="K63">
        <v>2.7999999523162842</v>
      </c>
      <c r="L63">
        <v>2.7200000286102295</v>
      </c>
      <c r="M63">
        <v>0.37999999523162842</v>
      </c>
      <c r="N63">
        <v>0.28999999165534973</v>
      </c>
      <c r="O63">
        <v>0.17000000178813934</v>
      </c>
      <c r="P63">
        <v>409</v>
      </c>
      <c r="R63" t="s">
        <v>136</v>
      </c>
      <c r="S63">
        <v>10</v>
      </c>
      <c r="T63">
        <v>6</v>
      </c>
      <c r="U63">
        <v>1.7058823108673096</v>
      </c>
      <c r="V63">
        <v>14</v>
      </c>
      <c r="W63">
        <v>0.56999999284744263</v>
      </c>
      <c r="AJ63" t="s">
        <v>5</v>
      </c>
      <c r="AK63" t="s">
        <v>67</v>
      </c>
      <c r="AN63" t="s">
        <v>68</v>
      </c>
      <c r="AP63" t="s">
        <v>69</v>
      </c>
    </row>
    <row r="64" spans="1:42" x14ac:dyDescent="0.25">
      <c r="A64" t="s">
        <v>59</v>
      </c>
      <c r="B64" t="s">
        <v>183</v>
      </c>
      <c r="C64" t="s">
        <v>184</v>
      </c>
      <c r="D64" t="s">
        <v>182</v>
      </c>
      <c r="E64">
        <v>7755</v>
      </c>
      <c r="F64">
        <v>7760</v>
      </c>
      <c r="G64">
        <v>7757.5</v>
      </c>
      <c r="I64" t="s">
        <v>63</v>
      </c>
      <c r="J64" t="s">
        <v>64</v>
      </c>
      <c r="K64">
        <v>0.99000000953674316</v>
      </c>
      <c r="L64">
        <v>0.93000000715255737</v>
      </c>
      <c r="M64">
        <v>0.20000000298023224</v>
      </c>
      <c r="N64">
        <v>0.20999999344348907</v>
      </c>
      <c r="O64">
        <v>9.0000003576278687E-2</v>
      </c>
      <c r="P64">
        <v>366</v>
      </c>
      <c r="R64" t="s">
        <v>66</v>
      </c>
      <c r="S64">
        <v>21</v>
      </c>
      <c r="T64">
        <v>9</v>
      </c>
      <c r="U64">
        <v>2.3333332538604736</v>
      </c>
      <c r="V64">
        <v>20</v>
      </c>
      <c r="W64">
        <v>0.49000000953674316</v>
      </c>
      <c r="AJ64" t="s">
        <v>5</v>
      </c>
      <c r="AK64" t="s">
        <v>67</v>
      </c>
      <c r="AN64" t="s">
        <v>68</v>
      </c>
      <c r="AP64" t="s">
        <v>69</v>
      </c>
    </row>
    <row r="65" spans="1:42" x14ac:dyDescent="0.25">
      <c r="A65" t="s">
        <v>59</v>
      </c>
      <c r="B65" t="s">
        <v>185</v>
      </c>
      <c r="C65" t="s">
        <v>186</v>
      </c>
      <c r="D65" t="s">
        <v>182</v>
      </c>
      <c r="E65">
        <v>7805</v>
      </c>
      <c r="F65">
        <v>7810</v>
      </c>
      <c r="G65">
        <v>7807.5</v>
      </c>
      <c r="I65" t="s">
        <v>63</v>
      </c>
      <c r="J65" t="s">
        <v>64</v>
      </c>
      <c r="K65">
        <v>4.869999885559082</v>
      </c>
      <c r="L65">
        <v>5.6599998474121094</v>
      </c>
      <c r="M65">
        <v>1.1000000238418579</v>
      </c>
      <c r="N65">
        <v>0.97000002861022949</v>
      </c>
      <c r="O65">
        <v>0.2199999988079071</v>
      </c>
      <c r="P65">
        <v>403</v>
      </c>
      <c r="R65" t="s">
        <v>187</v>
      </c>
      <c r="S65">
        <v>20</v>
      </c>
      <c r="T65">
        <v>5</v>
      </c>
      <c r="U65">
        <v>4.4090909957885742</v>
      </c>
      <c r="V65">
        <v>23</v>
      </c>
      <c r="W65">
        <v>0.52999997138977051</v>
      </c>
      <c r="AJ65" t="s">
        <v>5</v>
      </c>
      <c r="AK65" t="s">
        <v>67</v>
      </c>
      <c r="AN65" t="s">
        <v>68</v>
      </c>
    </row>
    <row r="66" spans="1:42" x14ac:dyDescent="0.25">
      <c r="A66" t="s">
        <v>59</v>
      </c>
      <c r="B66" t="s">
        <v>188</v>
      </c>
      <c r="C66" t="s">
        <v>189</v>
      </c>
      <c r="D66" t="s">
        <v>182</v>
      </c>
      <c r="E66">
        <v>7865</v>
      </c>
      <c r="F66">
        <v>7870</v>
      </c>
      <c r="G66">
        <v>7867.5</v>
      </c>
      <c r="I66" t="s">
        <v>63</v>
      </c>
      <c r="J66" t="s">
        <v>64</v>
      </c>
      <c r="K66">
        <v>3.9500000476837158</v>
      </c>
      <c r="L66">
        <v>3.9500000476837158</v>
      </c>
      <c r="M66">
        <v>0.57999998331069946</v>
      </c>
      <c r="N66">
        <v>0.75</v>
      </c>
      <c r="O66">
        <v>0.23000000417232513</v>
      </c>
      <c r="P66">
        <v>378</v>
      </c>
      <c r="R66" t="s">
        <v>66</v>
      </c>
      <c r="S66">
        <v>19</v>
      </c>
      <c r="T66">
        <v>6</v>
      </c>
      <c r="U66">
        <v>3.2608695030212402</v>
      </c>
      <c r="V66">
        <v>15</v>
      </c>
      <c r="W66">
        <v>0.43999999761581421</v>
      </c>
      <c r="AJ66" t="s">
        <v>5</v>
      </c>
      <c r="AK66" t="s">
        <v>67</v>
      </c>
      <c r="AN66" t="s">
        <v>68</v>
      </c>
    </row>
    <row r="67" spans="1:42" x14ac:dyDescent="0.25">
      <c r="A67" t="s">
        <v>59</v>
      </c>
      <c r="B67" t="s">
        <v>190</v>
      </c>
      <c r="C67" t="s">
        <v>191</v>
      </c>
      <c r="D67" t="s">
        <v>192</v>
      </c>
      <c r="E67">
        <v>7350</v>
      </c>
      <c r="F67">
        <v>7370</v>
      </c>
      <c r="G67">
        <v>7360</v>
      </c>
      <c r="I67" t="s">
        <v>63</v>
      </c>
      <c r="J67" t="s">
        <v>64</v>
      </c>
      <c r="K67">
        <v>1.5700000524520874</v>
      </c>
      <c r="L67">
        <v>1.3600000143051147</v>
      </c>
      <c r="M67">
        <v>0.18000000715255737</v>
      </c>
      <c r="N67">
        <v>0.15999999642372131</v>
      </c>
      <c r="O67">
        <v>0.20000000298023224</v>
      </c>
      <c r="P67">
        <v>346</v>
      </c>
      <c r="R67" t="s">
        <v>80</v>
      </c>
      <c r="S67">
        <v>10</v>
      </c>
      <c r="T67">
        <v>13</v>
      </c>
      <c r="U67">
        <v>0.79999995231628418</v>
      </c>
      <c r="V67">
        <v>11</v>
      </c>
      <c r="W67">
        <v>0.52999997138977051</v>
      </c>
      <c r="AJ67" t="s">
        <v>5</v>
      </c>
      <c r="AK67" t="s">
        <v>67</v>
      </c>
      <c r="AN67" t="s">
        <v>68</v>
      </c>
      <c r="AP67" t="s">
        <v>69</v>
      </c>
    </row>
    <row r="68" spans="1:42" x14ac:dyDescent="0.25">
      <c r="A68" t="s">
        <v>59</v>
      </c>
      <c r="B68" t="s">
        <v>193</v>
      </c>
      <c r="C68" t="s">
        <v>194</v>
      </c>
      <c r="D68" t="s">
        <v>192</v>
      </c>
      <c r="E68">
        <v>7400</v>
      </c>
      <c r="F68">
        <v>7430</v>
      </c>
      <c r="G68">
        <v>7415</v>
      </c>
      <c r="I68" t="s">
        <v>63</v>
      </c>
      <c r="J68" t="s">
        <v>64</v>
      </c>
      <c r="K68">
        <v>0.60000002384185791</v>
      </c>
      <c r="L68">
        <v>0.61000001430511475</v>
      </c>
      <c r="M68">
        <v>5.9999998658895493E-2</v>
      </c>
      <c r="N68">
        <v>0.11999999731779099</v>
      </c>
      <c r="O68">
        <v>0.2199999988079071</v>
      </c>
      <c r="P68">
        <v>377</v>
      </c>
      <c r="R68" t="s">
        <v>80</v>
      </c>
      <c r="S68">
        <v>20</v>
      </c>
      <c r="T68">
        <v>37</v>
      </c>
      <c r="U68">
        <v>0.54545456171035767</v>
      </c>
      <c r="V68">
        <v>10</v>
      </c>
      <c r="W68">
        <v>0.33000001311302185</v>
      </c>
      <c r="AJ68" t="s">
        <v>5</v>
      </c>
      <c r="AK68" t="s">
        <v>67</v>
      </c>
      <c r="AN68" t="s">
        <v>68</v>
      </c>
      <c r="AP68" t="s">
        <v>69</v>
      </c>
    </row>
    <row r="69" spans="1:42" x14ac:dyDescent="0.25">
      <c r="A69" t="s">
        <v>59</v>
      </c>
      <c r="B69" t="s">
        <v>195</v>
      </c>
      <c r="C69" t="s">
        <v>196</v>
      </c>
      <c r="D69" t="s">
        <v>192</v>
      </c>
      <c r="E69">
        <v>7530</v>
      </c>
      <c r="F69">
        <v>7535</v>
      </c>
      <c r="G69">
        <v>7532.5</v>
      </c>
      <c r="I69" t="s">
        <v>63</v>
      </c>
      <c r="J69" t="s">
        <v>64</v>
      </c>
      <c r="K69">
        <v>5.8899998664855957</v>
      </c>
      <c r="L69">
        <v>6.2899999618530273</v>
      </c>
      <c r="M69">
        <v>0.38999998569488525</v>
      </c>
      <c r="N69">
        <v>0.52999997138977051</v>
      </c>
      <c r="O69">
        <v>0.43999999761581421</v>
      </c>
      <c r="P69">
        <v>419</v>
      </c>
      <c r="R69" t="s">
        <v>66</v>
      </c>
      <c r="S69">
        <v>9</v>
      </c>
      <c r="T69">
        <v>7</v>
      </c>
      <c r="U69">
        <v>1.2045453786849976</v>
      </c>
      <c r="V69">
        <v>7</v>
      </c>
      <c r="W69">
        <v>0.41999998688697815</v>
      </c>
      <c r="AJ69" t="s">
        <v>5</v>
      </c>
      <c r="AK69" t="s">
        <v>67</v>
      </c>
      <c r="AN69" t="s">
        <v>68</v>
      </c>
    </row>
    <row r="70" spans="1:42" x14ac:dyDescent="0.25">
      <c r="A70" t="s">
        <v>59</v>
      </c>
      <c r="B70" t="s">
        <v>197</v>
      </c>
      <c r="C70" t="s">
        <v>198</v>
      </c>
      <c r="D70" t="s">
        <v>199</v>
      </c>
      <c r="E70">
        <v>6140</v>
      </c>
      <c r="F70">
        <v>6150</v>
      </c>
      <c r="G70">
        <v>6145</v>
      </c>
      <c r="I70" t="s">
        <v>63</v>
      </c>
      <c r="J70" t="s">
        <v>64</v>
      </c>
      <c r="K70">
        <v>0.23999999463558197</v>
      </c>
      <c r="L70">
        <v>0.34000000357627869</v>
      </c>
      <c r="M70">
        <v>7.0000000298023224E-2</v>
      </c>
      <c r="N70">
        <v>0.10999999940395355</v>
      </c>
      <c r="O70">
        <v>0.15000000596046448</v>
      </c>
      <c r="P70">
        <v>430</v>
      </c>
      <c r="Q70" t="s">
        <v>83</v>
      </c>
      <c r="R70" t="s">
        <v>80</v>
      </c>
      <c r="S70">
        <v>46</v>
      </c>
      <c r="T70">
        <v>63</v>
      </c>
      <c r="U70">
        <v>0.7333332896232605</v>
      </c>
      <c r="V70">
        <v>29</v>
      </c>
      <c r="W70">
        <v>0.38999998569488525</v>
      </c>
      <c r="AJ70" t="s">
        <v>5</v>
      </c>
      <c r="AK70" t="s">
        <v>67</v>
      </c>
      <c r="AM70" t="s">
        <v>83</v>
      </c>
      <c r="AN70" t="s">
        <v>68</v>
      </c>
      <c r="AP70" t="s">
        <v>69</v>
      </c>
    </row>
    <row r="71" spans="1:42" x14ac:dyDescent="0.25">
      <c r="A71" t="s">
        <v>59</v>
      </c>
      <c r="B71" t="s">
        <v>200</v>
      </c>
      <c r="C71" t="s">
        <v>201</v>
      </c>
      <c r="D71" t="s">
        <v>199</v>
      </c>
      <c r="E71">
        <v>6150</v>
      </c>
      <c r="F71">
        <v>6160</v>
      </c>
      <c r="G71">
        <v>6155</v>
      </c>
      <c r="I71" t="s">
        <v>63</v>
      </c>
      <c r="J71" t="s">
        <v>64</v>
      </c>
      <c r="K71">
        <v>0.31999999284744263</v>
      </c>
      <c r="L71">
        <v>0.43000000715255737</v>
      </c>
      <c r="M71">
        <v>0.27000001072883606</v>
      </c>
      <c r="N71">
        <v>0.25</v>
      </c>
      <c r="O71">
        <v>0.20000000298023224</v>
      </c>
      <c r="P71">
        <v>347</v>
      </c>
      <c r="R71" t="s">
        <v>66</v>
      </c>
      <c r="S71">
        <v>78</v>
      </c>
      <c r="T71">
        <v>63</v>
      </c>
      <c r="U71">
        <v>1.25</v>
      </c>
      <c r="V71">
        <v>84</v>
      </c>
      <c r="W71">
        <v>0.51999998092651367</v>
      </c>
      <c r="AJ71" t="s">
        <v>5</v>
      </c>
      <c r="AK71" t="s">
        <v>67</v>
      </c>
      <c r="AN71" t="s">
        <v>68</v>
      </c>
      <c r="AP71" t="s">
        <v>69</v>
      </c>
    </row>
    <row r="72" spans="1:42" x14ac:dyDescent="0.25">
      <c r="A72" t="s">
        <v>59</v>
      </c>
      <c r="B72" t="s">
        <v>202</v>
      </c>
      <c r="C72" t="s">
        <v>203</v>
      </c>
      <c r="D72" t="s">
        <v>204</v>
      </c>
      <c r="E72">
        <v>7570</v>
      </c>
      <c r="F72">
        <v>7580</v>
      </c>
      <c r="G72">
        <v>7575</v>
      </c>
      <c r="I72" t="s">
        <v>63</v>
      </c>
      <c r="J72" t="s">
        <v>64</v>
      </c>
      <c r="K72">
        <v>4.059999942779541</v>
      </c>
      <c r="L72">
        <v>3.2599999904632568</v>
      </c>
      <c r="M72">
        <v>0.34999999403953552</v>
      </c>
      <c r="N72">
        <v>0.51999998092651367</v>
      </c>
      <c r="O72">
        <v>0.31000000238418579</v>
      </c>
      <c r="P72">
        <v>368</v>
      </c>
      <c r="R72" t="s">
        <v>155</v>
      </c>
      <c r="S72">
        <v>13</v>
      </c>
      <c r="T72">
        <v>8</v>
      </c>
      <c r="U72">
        <v>1.6774193048477173</v>
      </c>
      <c r="V72">
        <v>9</v>
      </c>
      <c r="W72">
        <v>0.40000000596046448</v>
      </c>
      <c r="AJ72" t="s">
        <v>5</v>
      </c>
      <c r="AK72" t="s">
        <v>67</v>
      </c>
      <c r="AN72" t="s">
        <v>68</v>
      </c>
    </row>
    <row r="73" spans="1:42" x14ac:dyDescent="0.25">
      <c r="A73" t="s">
        <v>59</v>
      </c>
      <c r="B73" t="s">
        <v>205</v>
      </c>
      <c r="C73" t="s">
        <v>206</v>
      </c>
      <c r="D73" t="s">
        <v>204</v>
      </c>
      <c r="E73">
        <v>7750</v>
      </c>
      <c r="F73">
        <v>7760</v>
      </c>
      <c r="G73">
        <v>7755</v>
      </c>
      <c r="I73" t="s">
        <v>63</v>
      </c>
      <c r="J73" t="s">
        <v>64</v>
      </c>
      <c r="K73">
        <v>0.51999998092651367</v>
      </c>
      <c r="L73">
        <v>0.55000001192092896</v>
      </c>
      <c r="M73">
        <v>0.10000000149011612</v>
      </c>
      <c r="N73">
        <v>0.14000000059604645</v>
      </c>
      <c r="O73">
        <v>0.12999999523162842</v>
      </c>
      <c r="P73">
        <v>374</v>
      </c>
      <c r="R73" t="s">
        <v>80</v>
      </c>
      <c r="S73">
        <v>27</v>
      </c>
      <c r="T73">
        <v>25</v>
      </c>
      <c r="U73">
        <v>1.076923131942749</v>
      </c>
      <c r="V73">
        <v>19</v>
      </c>
      <c r="W73">
        <v>0.41999998688697815</v>
      </c>
      <c r="AJ73" t="s">
        <v>5</v>
      </c>
      <c r="AK73" t="s">
        <v>67</v>
      </c>
      <c r="AN73" t="s">
        <v>68</v>
      </c>
      <c r="AP73" t="s">
        <v>69</v>
      </c>
    </row>
    <row r="74" spans="1:42" x14ac:dyDescent="0.25">
      <c r="A74" t="s">
        <v>59</v>
      </c>
      <c r="B74" t="s">
        <v>207</v>
      </c>
      <c r="C74" t="s">
        <v>208</v>
      </c>
      <c r="D74" t="s">
        <v>204</v>
      </c>
      <c r="E74">
        <v>7900</v>
      </c>
      <c r="F74">
        <v>7910</v>
      </c>
      <c r="G74">
        <v>7905</v>
      </c>
      <c r="I74" t="s">
        <v>63</v>
      </c>
      <c r="J74" t="s">
        <v>64</v>
      </c>
      <c r="K74">
        <v>3.0699999332427979</v>
      </c>
      <c r="L74">
        <v>0.23999999463558197</v>
      </c>
      <c r="M74">
        <v>0.40000000596046448</v>
      </c>
      <c r="N74">
        <v>0.43000000715255737</v>
      </c>
      <c r="O74">
        <v>0.15999999642372131</v>
      </c>
      <c r="P74">
        <v>355</v>
      </c>
      <c r="R74" t="s">
        <v>155</v>
      </c>
      <c r="S74">
        <v>14</v>
      </c>
      <c r="T74">
        <v>5</v>
      </c>
      <c r="U74">
        <v>2.6875</v>
      </c>
      <c r="V74">
        <v>13</v>
      </c>
      <c r="W74">
        <v>0.47999998927116394</v>
      </c>
      <c r="AJ74" t="s">
        <v>5</v>
      </c>
      <c r="AK74" t="s">
        <v>67</v>
      </c>
      <c r="AN74" t="s">
        <v>68</v>
      </c>
      <c r="AP74" t="s">
        <v>69</v>
      </c>
    </row>
    <row r="75" spans="1:42" x14ac:dyDescent="0.25">
      <c r="A75" t="s">
        <v>59</v>
      </c>
      <c r="B75" t="s">
        <v>209</v>
      </c>
      <c r="C75" t="s">
        <v>210</v>
      </c>
      <c r="D75" t="s">
        <v>204</v>
      </c>
      <c r="E75">
        <v>7970</v>
      </c>
      <c r="F75">
        <v>7980</v>
      </c>
      <c r="G75">
        <v>7975</v>
      </c>
      <c r="I75" t="s">
        <v>63</v>
      </c>
      <c r="J75" t="s">
        <v>64</v>
      </c>
      <c r="K75">
        <v>1.6399999856948853</v>
      </c>
      <c r="L75">
        <v>1.75</v>
      </c>
      <c r="M75">
        <v>0.38999998569488525</v>
      </c>
      <c r="N75">
        <v>0.2199999988079071</v>
      </c>
      <c r="O75">
        <v>0.15999999642372131</v>
      </c>
      <c r="P75">
        <v>344</v>
      </c>
      <c r="Q75" t="s">
        <v>65</v>
      </c>
      <c r="R75" t="s">
        <v>66</v>
      </c>
      <c r="S75">
        <v>13</v>
      </c>
      <c r="T75">
        <v>10</v>
      </c>
      <c r="U75">
        <v>1.375</v>
      </c>
      <c r="V75">
        <v>24</v>
      </c>
      <c r="W75">
        <v>0.63999998569488525</v>
      </c>
      <c r="AJ75" t="s">
        <v>5</v>
      </c>
      <c r="AK75" t="s">
        <v>67</v>
      </c>
      <c r="AN75" t="s">
        <v>68</v>
      </c>
      <c r="AP75" t="s">
        <v>69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W84"/>
  <sheetViews>
    <sheetView workbookViewId="0"/>
  </sheetViews>
  <sheetFormatPr defaultRowHeight="15" x14ac:dyDescent="0.25"/>
  <sheetData>
    <row r="5" spans="2:23" x14ac:dyDescent="0.25">
      <c r="D5" t="s">
        <v>211</v>
      </c>
      <c r="E5" t="s">
        <v>212</v>
      </c>
      <c r="F5" t="s">
        <v>16</v>
      </c>
      <c r="V5" t="s">
        <v>213</v>
      </c>
    </row>
    <row r="6" spans="2:23" x14ac:dyDescent="0.25">
      <c r="B6" t="s">
        <v>12</v>
      </c>
      <c r="C6" t="s">
        <v>13</v>
      </c>
      <c r="D6" t="s">
        <v>25</v>
      </c>
      <c r="E6" t="s">
        <v>25</v>
      </c>
      <c r="F6" t="s">
        <v>25</v>
      </c>
      <c r="I6" t="s">
        <v>214</v>
      </c>
      <c r="O6" t="s">
        <v>215</v>
      </c>
      <c r="P6" t="s">
        <v>216</v>
      </c>
      <c r="S6" t="s">
        <v>37</v>
      </c>
      <c r="V6" t="s">
        <v>33</v>
      </c>
      <c r="W6" t="s">
        <v>217</v>
      </c>
    </row>
    <row r="7" spans="2:23" x14ac:dyDescent="0.25">
      <c r="B7" t="s">
        <v>218</v>
      </c>
      <c r="C7" t="s">
        <v>23</v>
      </c>
      <c r="M7" t="s">
        <v>219</v>
      </c>
      <c r="O7" t="s">
        <v>220</v>
      </c>
      <c r="P7" t="s">
        <v>220</v>
      </c>
    </row>
    <row r="9" spans="2:23" x14ac:dyDescent="0.25">
      <c r="O9">
        <f>IF(M9&gt;400,((M9*0.018)-7.16),-1)</f>
        <v>-1</v>
      </c>
    </row>
    <row r="10" spans="2:23" x14ac:dyDescent="0.25">
      <c r="O10">
        <f t="shared" ref="O10:O84" si="0">IF(M10&gt;400,((M10*0.018)-7.16),-1)</f>
        <v>-1</v>
      </c>
    </row>
    <row r="11" spans="2:23" x14ac:dyDescent="0.25">
      <c r="O11">
        <f t="shared" si="0"/>
        <v>-1</v>
      </c>
    </row>
    <row r="13" spans="2:23" x14ac:dyDescent="0.25">
      <c r="O13">
        <f t="shared" si="0"/>
        <v>-1</v>
      </c>
    </row>
    <row r="15" spans="2:23" x14ac:dyDescent="0.25">
      <c r="O15">
        <f t="shared" si="0"/>
        <v>-1</v>
      </c>
    </row>
    <row r="16" spans="2:23" x14ac:dyDescent="0.25">
      <c r="O16">
        <f t="shared" si="0"/>
        <v>-1</v>
      </c>
    </row>
    <row r="17" spans="15:15" x14ac:dyDescent="0.25">
      <c r="O17">
        <f t="shared" si="0"/>
        <v>-1</v>
      </c>
    </row>
    <row r="18" spans="15:15" x14ac:dyDescent="0.25">
      <c r="O18">
        <f t="shared" si="0"/>
        <v>-1</v>
      </c>
    </row>
    <row r="20" spans="15:15" x14ac:dyDescent="0.25">
      <c r="O20">
        <f t="shared" si="0"/>
        <v>-1</v>
      </c>
    </row>
    <row r="21" spans="15:15" x14ac:dyDescent="0.25">
      <c r="O21">
        <f t="shared" si="0"/>
        <v>-1</v>
      </c>
    </row>
    <row r="23" spans="15:15" x14ac:dyDescent="0.25">
      <c r="O23">
        <f t="shared" si="0"/>
        <v>-1</v>
      </c>
    </row>
    <row r="25" spans="15:15" x14ac:dyDescent="0.25">
      <c r="O25">
        <f t="shared" si="0"/>
        <v>-1</v>
      </c>
    </row>
    <row r="26" spans="15:15" x14ac:dyDescent="0.25">
      <c r="O26">
        <f t="shared" si="0"/>
        <v>-1</v>
      </c>
    </row>
    <row r="27" spans="15:15" x14ac:dyDescent="0.25">
      <c r="O27">
        <f t="shared" si="0"/>
        <v>-1</v>
      </c>
    </row>
    <row r="28" spans="15:15" x14ac:dyDescent="0.25">
      <c r="O28">
        <f t="shared" si="0"/>
        <v>-1</v>
      </c>
    </row>
    <row r="29" spans="15:15" x14ac:dyDescent="0.25">
      <c r="O29">
        <f t="shared" si="0"/>
        <v>-1</v>
      </c>
    </row>
    <row r="30" spans="15:15" x14ac:dyDescent="0.25">
      <c r="O30">
        <f t="shared" si="0"/>
        <v>-1</v>
      </c>
    </row>
    <row r="31" spans="15:15" x14ac:dyDescent="0.25">
      <c r="O31">
        <f t="shared" si="0"/>
        <v>-1</v>
      </c>
    </row>
    <row r="32" spans="15:15" x14ac:dyDescent="0.25">
      <c r="O32">
        <f t="shared" si="0"/>
        <v>-1</v>
      </c>
    </row>
    <row r="34" spans="15:15" x14ac:dyDescent="0.25">
      <c r="O34">
        <f t="shared" si="0"/>
        <v>-1</v>
      </c>
    </row>
    <row r="35" spans="15:15" x14ac:dyDescent="0.25">
      <c r="O35">
        <f t="shared" si="0"/>
        <v>-1</v>
      </c>
    </row>
    <row r="36" spans="15:15" x14ac:dyDescent="0.25">
      <c r="O36">
        <f t="shared" si="0"/>
        <v>-1</v>
      </c>
    </row>
    <row r="37" spans="15:15" x14ac:dyDescent="0.25">
      <c r="O37">
        <f t="shared" si="0"/>
        <v>-1</v>
      </c>
    </row>
    <row r="38" spans="15:15" x14ac:dyDescent="0.25">
      <c r="O38">
        <f t="shared" si="0"/>
        <v>-1</v>
      </c>
    </row>
    <row r="39" spans="15:15" x14ac:dyDescent="0.25">
      <c r="O39">
        <f t="shared" si="0"/>
        <v>-1</v>
      </c>
    </row>
    <row r="41" spans="15:15" x14ac:dyDescent="0.25">
      <c r="O41">
        <f t="shared" si="0"/>
        <v>-1</v>
      </c>
    </row>
    <row r="42" spans="15:15" x14ac:dyDescent="0.25">
      <c r="O42">
        <f t="shared" si="0"/>
        <v>-1</v>
      </c>
    </row>
    <row r="43" spans="15:15" x14ac:dyDescent="0.25">
      <c r="O43">
        <f t="shared" si="0"/>
        <v>-1</v>
      </c>
    </row>
    <row r="44" spans="15:15" x14ac:dyDescent="0.25">
      <c r="O44">
        <f t="shared" si="0"/>
        <v>-1</v>
      </c>
    </row>
    <row r="45" spans="15:15" x14ac:dyDescent="0.25">
      <c r="O45">
        <f t="shared" si="0"/>
        <v>-1</v>
      </c>
    </row>
    <row r="47" spans="15:15" x14ac:dyDescent="0.25">
      <c r="O47">
        <f t="shared" si="0"/>
        <v>-1</v>
      </c>
    </row>
    <row r="48" spans="15:15" x14ac:dyDescent="0.25">
      <c r="O48">
        <f t="shared" si="0"/>
        <v>-1</v>
      </c>
    </row>
    <row r="49" spans="14:15" x14ac:dyDescent="0.25">
      <c r="O49">
        <f t="shared" si="0"/>
        <v>-1</v>
      </c>
    </row>
    <row r="50" spans="14:15" x14ac:dyDescent="0.25">
      <c r="O50">
        <f t="shared" si="0"/>
        <v>-1</v>
      </c>
    </row>
    <row r="51" spans="14:15" x14ac:dyDescent="0.25">
      <c r="O51">
        <f t="shared" si="0"/>
        <v>-1</v>
      </c>
    </row>
    <row r="53" spans="14:15" x14ac:dyDescent="0.25">
      <c r="N53" t="s">
        <v>69</v>
      </c>
      <c r="O53">
        <f t="shared" si="0"/>
        <v>-1</v>
      </c>
    </row>
    <row r="54" spans="14:15" x14ac:dyDescent="0.25">
      <c r="N54" t="s">
        <v>69</v>
      </c>
      <c r="O54">
        <f t="shared" si="0"/>
        <v>-1</v>
      </c>
    </row>
    <row r="55" spans="14:15" x14ac:dyDescent="0.25">
      <c r="N55" t="s">
        <v>69</v>
      </c>
      <c r="O55">
        <f t="shared" si="0"/>
        <v>-1</v>
      </c>
    </row>
    <row r="56" spans="14:15" x14ac:dyDescent="0.25">
      <c r="N56" t="s">
        <v>69</v>
      </c>
      <c r="O56">
        <f t="shared" si="0"/>
        <v>-1</v>
      </c>
    </row>
    <row r="58" spans="14:15" x14ac:dyDescent="0.25">
      <c r="O58">
        <f t="shared" si="0"/>
        <v>-1</v>
      </c>
    </row>
    <row r="59" spans="14:15" x14ac:dyDescent="0.25">
      <c r="O59">
        <f t="shared" si="0"/>
        <v>-1</v>
      </c>
    </row>
    <row r="60" spans="14:15" x14ac:dyDescent="0.25">
      <c r="N60" t="s">
        <v>69</v>
      </c>
      <c r="O60">
        <f t="shared" si="0"/>
        <v>-1</v>
      </c>
    </row>
    <row r="61" spans="14:15" x14ac:dyDescent="0.25">
      <c r="N61" t="s">
        <v>69</v>
      </c>
      <c r="O61">
        <f t="shared" si="0"/>
        <v>-1</v>
      </c>
    </row>
    <row r="63" spans="14:15" x14ac:dyDescent="0.25">
      <c r="O63">
        <f t="shared" si="0"/>
        <v>-1</v>
      </c>
    </row>
    <row r="64" spans="14:15" x14ac:dyDescent="0.25">
      <c r="O64">
        <f t="shared" si="0"/>
        <v>-1</v>
      </c>
    </row>
    <row r="65" spans="14:15" x14ac:dyDescent="0.25">
      <c r="O65">
        <f t="shared" si="0"/>
        <v>-1</v>
      </c>
    </row>
    <row r="66" spans="14:15" x14ac:dyDescent="0.25">
      <c r="O66">
        <f t="shared" si="0"/>
        <v>-1</v>
      </c>
    </row>
    <row r="67" spans="14:15" x14ac:dyDescent="0.25">
      <c r="O67">
        <f t="shared" si="0"/>
        <v>-1</v>
      </c>
    </row>
    <row r="69" spans="14:15" x14ac:dyDescent="0.25">
      <c r="O69">
        <f t="shared" si="0"/>
        <v>-1</v>
      </c>
    </row>
    <row r="70" spans="14:15" x14ac:dyDescent="0.25">
      <c r="O70">
        <f t="shared" si="0"/>
        <v>-1</v>
      </c>
    </row>
    <row r="71" spans="14:15" x14ac:dyDescent="0.25">
      <c r="N71" t="s">
        <v>69</v>
      </c>
      <c r="O71">
        <f t="shared" si="0"/>
        <v>-1</v>
      </c>
    </row>
    <row r="72" spans="14:15" x14ac:dyDescent="0.25">
      <c r="N72" t="s">
        <v>69</v>
      </c>
      <c r="O72">
        <f t="shared" si="0"/>
        <v>-1</v>
      </c>
    </row>
    <row r="74" spans="14:15" x14ac:dyDescent="0.25">
      <c r="O74">
        <f t="shared" si="0"/>
        <v>-1</v>
      </c>
    </row>
    <row r="75" spans="14:15" x14ac:dyDescent="0.25">
      <c r="O75">
        <f t="shared" si="0"/>
        <v>-1</v>
      </c>
    </row>
    <row r="76" spans="14:15" x14ac:dyDescent="0.25">
      <c r="N76" t="s">
        <v>69</v>
      </c>
      <c r="O76">
        <f t="shared" si="0"/>
        <v>-1</v>
      </c>
    </row>
    <row r="78" spans="14:15" x14ac:dyDescent="0.25">
      <c r="O78">
        <f t="shared" si="0"/>
        <v>-1</v>
      </c>
    </row>
    <row r="79" spans="14:15" x14ac:dyDescent="0.25">
      <c r="O79">
        <f t="shared" si="0"/>
        <v>-1</v>
      </c>
    </row>
    <row r="81" spans="14:15" x14ac:dyDescent="0.25">
      <c r="N81" t="s">
        <v>69</v>
      </c>
      <c r="O81">
        <f t="shared" si="0"/>
        <v>-1</v>
      </c>
    </row>
    <row r="82" spans="14:15" x14ac:dyDescent="0.25">
      <c r="O82">
        <f t="shared" si="0"/>
        <v>-1</v>
      </c>
    </row>
    <row r="83" spans="14:15" x14ac:dyDescent="0.25">
      <c r="O83">
        <f t="shared" si="0"/>
        <v>-1</v>
      </c>
    </row>
    <row r="84" spans="14:15" x14ac:dyDescent="0.25">
      <c r="O84">
        <f t="shared" si="0"/>
        <v>-1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2"/>
  <sheetViews>
    <sheetView workbookViewId="0"/>
  </sheetViews>
  <sheetFormatPr defaultRowHeight="15" x14ac:dyDescent="0.25"/>
  <sheetData>
    <row r="52" spans="1:1" x14ac:dyDescent="0.25">
      <c r="A52" t="s">
        <v>221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1:W31"/>
  <sheetViews>
    <sheetView workbookViewId="0"/>
  </sheetViews>
  <sheetFormatPr defaultRowHeight="15" x14ac:dyDescent="0.25"/>
  <sheetData>
    <row r="31" spans="1:23" x14ac:dyDescent="0.25">
      <c r="A31" t="s">
        <v>222</v>
      </c>
      <c r="L31" t="s">
        <v>222</v>
      </c>
      <c r="W31" t="s">
        <v>222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3"/>
  <sheetViews>
    <sheetView workbookViewId="0"/>
  </sheetViews>
  <sheetFormatPr defaultRowHeight="15" x14ac:dyDescent="0.25"/>
  <sheetData>
    <row r="43" spans="1:1" x14ac:dyDescent="0.25">
      <c r="A43" t="s">
        <v>223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4:Q44"/>
  <sheetViews>
    <sheetView workbookViewId="0"/>
  </sheetViews>
  <sheetFormatPr defaultRowHeight="15" x14ac:dyDescent="0.25"/>
  <sheetData>
    <row r="44" spans="1:17" x14ac:dyDescent="0.25">
      <c r="A44" t="s">
        <v>224</v>
      </c>
      <c r="I44" t="s">
        <v>225</v>
      </c>
      <c r="Q44" t="s">
        <v>226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1:W31"/>
  <sheetViews>
    <sheetView workbookViewId="0"/>
  </sheetViews>
  <sheetFormatPr defaultRowHeight="15" x14ac:dyDescent="0.25"/>
  <sheetData>
    <row r="31" spans="1:23" x14ac:dyDescent="0.25">
      <c r="A31" t="s">
        <v>227</v>
      </c>
      <c r="L31" t="s">
        <v>228</v>
      </c>
      <c r="W31" t="s">
        <v>229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6"/>
  <sheetViews>
    <sheetView workbookViewId="0"/>
  </sheetViews>
  <sheetFormatPr defaultRowHeight="15" x14ac:dyDescent="0.25"/>
  <sheetData>
    <row r="56" spans="1:1" x14ac:dyDescent="0.25">
      <c r="A56" t="s">
        <v>230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/>
  </sheetViews>
  <sheetFormatPr defaultRowHeight="15" x14ac:dyDescent="0.25"/>
  <sheetData>
    <row r="1" spans="1:18" x14ac:dyDescent="0.25">
      <c r="B1" t="s">
        <v>231</v>
      </c>
      <c r="D1" t="s">
        <v>232</v>
      </c>
      <c r="E1">
        <v>0</v>
      </c>
      <c r="G1" t="s">
        <v>233</v>
      </c>
      <c r="H1">
        <v>16</v>
      </c>
      <c r="I1" t="s">
        <v>234</v>
      </c>
    </row>
    <row r="2" spans="1:18" x14ac:dyDescent="0.25">
      <c r="D2" t="s">
        <v>235</v>
      </c>
      <c r="E2">
        <v>20000</v>
      </c>
      <c r="G2" t="s">
        <v>236</v>
      </c>
      <c r="H2">
        <v>60</v>
      </c>
      <c r="I2" t="s">
        <v>237</v>
      </c>
    </row>
    <row r="3" spans="1:18" x14ac:dyDescent="0.25">
      <c r="I3" t="s">
        <v>238</v>
      </c>
    </row>
    <row r="4" spans="1:18" x14ac:dyDescent="0.25">
      <c r="I4" t="s">
        <v>239</v>
      </c>
    </row>
    <row r="7" spans="1:18" x14ac:dyDescent="0.25">
      <c r="A7" t="s">
        <v>240</v>
      </c>
      <c r="C7" t="s">
        <v>241</v>
      </c>
      <c r="G7" t="s">
        <v>242</v>
      </c>
      <c r="I7" t="s">
        <v>243</v>
      </c>
      <c r="O7">
        <v>350</v>
      </c>
      <c r="P7">
        <v>460</v>
      </c>
      <c r="Q7">
        <v>0.1</v>
      </c>
      <c r="R7">
        <v>1</v>
      </c>
    </row>
    <row r="8" spans="1:18" x14ac:dyDescent="0.25">
      <c r="A8">
        <f>+E1</f>
        <v>0</v>
      </c>
      <c r="B8">
        <v>0.5</v>
      </c>
      <c r="C8">
        <f>+E1</f>
        <v>0</v>
      </c>
      <c r="D8">
        <v>0.55000000000000004</v>
      </c>
      <c r="E8">
        <v>25</v>
      </c>
      <c r="F8">
        <f>+E1</f>
        <v>0</v>
      </c>
      <c r="K8" t="s">
        <v>244</v>
      </c>
      <c r="P8">
        <v>460</v>
      </c>
      <c r="Q8">
        <v>1</v>
      </c>
      <c r="R8">
        <v>1</v>
      </c>
    </row>
    <row r="9" spans="1:18" x14ac:dyDescent="0.25">
      <c r="A9">
        <f>+E2</f>
        <v>20000</v>
      </c>
      <c r="B9">
        <v>0.5</v>
      </c>
      <c r="C9">
        <f>+E2</f>
        <v>20000</v>
      </c>
      <c r="D9">
        <v>0.55000000000000004</v>
      </c>
      <c r="E9">
        <v>25</v>
      </c>
      <c r="F9">
        <f>+E2</f>
        <v>20000</v>
      </c>
      <c r="K9" t="s">
        <v>28</v>
      </c>
    </row>
    <row r="10" spans="1:18" x14ac:dyDescent="0.25">
      <c r="B10">
        <v>1</v>
      </c>
      <c r="D10">
        <v>1.1000000000000001</v>
      </c>
      <c r="E10">
        <v>50</v>
      </c>
      <c r="G10">
        <v>50</v>
      </c>
      <c r="H10">
        <v>0</v>
      </c>
      <c r="I10">
        <v>0</v>
      </c>
      <c r="K10">
        <v>0</v>
      </c>
      <c r="L10">
        <v>0</v>
      </c>
    </row>
    <row r="11" spans="1:18" x14ac:dyDescent="0.25">
      <c r="B11">
        <v>1</v>
      </c>
      <c r="D11">
        <v>1.1000000000000001</v>
      </c>
      <c r="E11">
        <v>50</v>
      </c>
      <c r="G11">
        <v>200</v>
      </c>
      <c r="H11">
        <v>16</v>
      </c>
      <c r="I11">
        <f>+G10*H1/100</f>
        <v>8</v>
      </c>
      <c r="J11" t="s">
        <v>245</v>
      </c>
      <c r="K11">
        <f>100*H2/G10</f>
        <v>120</v>
      </c>
      <c r="L11">
        <f>+H2</f>
        <v>60</v>
      </c>
    </row>
    <row r="12" spans="1:18" x14ac:dyDescent="0.25">
      <c r="B12">
        <v>5</v>
      </c>
      <c r="D12">
        <v>1.4</v>
      </c>
      <c r="E12">
        <v>100</v>
      </c>
      <c r="G12">
        <v>350</v>
      </c>
      <c r="I12">
        <v>0</v>
      </c>
      <c r="K12">
        <v>0</v>
      </c>
    </row>
    <row r="13" spans="1:18" x14ac:dyDescent="0.25">
      <c r="B13">
        <v>5</v>
      </c>
      <c r="D13">
        <v>1.4</v>
      </c>
      <c r="E13">
        <v>100</v>
      </c>
      <c r="G13">
        <v>700</v>
      </c>
      <c r="I13">
        <f>+G11*H1/100</f>
        <v>32</v>
      </c>
      <c r="J13" t="s">
        <v>246</v>
      </c>
      <c r="K13">
        <f>100*H2/G11</f>
        <v>30</v>
      </c>
    </row>
    <row r="14" spans="1:18" x14ac:dyDescent="0.25">
      <c r="B14">
        <v>200</v>
      </c>
      <c r="I14">
        <v>0</v>
      </c>
      <c r="K14">
        <v>0</v>
      </c>
    </row>
    <row r="15" spans="1:18" x14ac:dyDescent="0.25">
      <c r="B15">
        <v>200</v>
      </c>
      <c r="I15">
        <f>350*H1/100</f>
        <v>56</v>
      </c>
      <c r="J15" t="s">
        <v>247</v>
      </c>
      <c r="K15">
        <f>+G12*H1/100</f>
        <v>56</v>
      </c>
    </row>
    <row r="16" spans="1:18" x14ac:dyDescent="0.25">
      <c r="B16">
        <v>350</v>
      </c>
      <c r="I16">
        <v>0</v>
      </c>
      <c r="K16">
        <v>0</v>
      </c>
      <c r="O16">
        <v>80</v>
      </c>
      <c r="P16">
        <v>300</v>
      </c>
    </row>
    <row r="17" spans="2:19" x14ac:dyDescent="0.25">
      <c r="B17">
        <v>350</v>
      </c>
      <c r="I17">
        <f>+G13*H1/100</f>
        <v>112</v>
      </c>
      <c r="J17" t="s">
        <v>248</v>
      </c>
      <c r="K17">
        <f>100*H2/G13</f>
        <v>8.5714285714285712</v>
      </c>
    </row>
    <row r="18" spans="2:19" x14ac:dyDescent="0.25">
      <c r="B18">
        <v>700</v>
      </c>
      <c r="G18" t="s">
        <v>249</v>
      </c>
      <c r="O18" t="s">
        <v>250</v>
      </c>
      <c r="S18">
        <f>+O7*O16/100</f>
        <v>280</v>
      </c>
    </row>
    <row r="19" spans="2:19" x14ac:dyDescent="0.25">
      <c r="B19">
        <v>700</v>
      </c>
      <c r="G19">
        <v>1</v>
      </c>
      <c r="H19">
        <v>0</v>
      </c>
      <c r="J19" t="s">
        <v>251</v>
      </c>
    </row>
    <row r="20" spans="2:19" x14ac:dyDescent="0.25">
      <c r="G20">
        <v>1</v>
      </c>
      <c r="H20">
        <v>5</v>
      </c>
      <c r="I20">
        <v>0.2</v>
      </c>
      <c r="J20">
        <v>380</v>
      </c>
      <c r="K20">
        <v>0.1</v>
      </c>
      <c r="O20">
        <v>200</v>
      </c>
      <c r="P20">
        <v>0</v>
      </c>
      <c r="Q20">
        <v>0</v>
      </c>
    </row>
    <row r="21" spans="2:19" x14ac:dyDescent="0.25">
      <c r="G21">
        <v>0</v>
      </c>
      <c r="H21">
        <v>5</v>
      </c>
      <c r="I21">
        <v>2.2000000000000002</v>
      </c>
      <c r="J21">
        <v>600</v>
      </c>
      <c r="K21">
        <v>0.1</v>
      </c>
      <c r="P21">
        <v>80</v>
      </c>
      <c r="Q21">
        <v>40</v>
      </c>
    </row>
    <row r="22" spans="2:19" x14ac:dyDescent="0.25">
      <c r="G22">
        <v>1</v>
      </c>
      <c r="H22">
        <v>5</v>
      </c>
      <c r="I22">
        <v>0.55000000000000004</v>
      </c>
      <c r="J22">
        <v>430</v>
      </c>
      <c r="K22">
        <v>0.1</v>
      </c>
      <c r="Q22">
        <v>0</v>
      </c>
    </row>
    <row r="23" spans="2:19" x14ac:dyDescent="0.25">
      <c r="I23">
        <v>0.55000000000000004</v>
      </c>
      <c r="J23">
        <v>430</v>
      </c>
      <c r="K23">
        <v>1</v>
      </c>
      <c r="Q23">
        <v>160</v>
      </c>
    </row>
    <row r="24" spans="2:19" x14ac:dyDescent="0.25">
      <c r="I24">
        <v>1.4</v>
      </c>
      <c r="J24">
        <v>475</v>
      </c>
      <c r="K24">
        <v>0</v>
      </c>
      <c r="Q24">
        <v>0</v>
      </c>
    </row>
    <row r="25" spans="2:19" x14ac:dyDescent="0.25">
      <c r="I25">
        <v>1.4</v>
      </c>
      <c r="J25">
        <v>475</v>
      </c>
      <c r="K25">
        <v>1</v>
      </c>
      <c r="Q25">
        <v>280</v>
      </c>
    </row>
    <row r="26" spans="2:19" x14ac:dyDescent="0.25">
      <c r="Q26">
        <v>0</v>
      </c>
    </row>
    <row r="27" spans="2:19" x14ac:dyDescent="0.25"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Q27">
        <v>560</v>
      </c>
    </row>
    <row r="28" spans="2:19" x14ac:dyDescent="0.25">
      <c r="G28">
        <v>5</v>
      </c>
      <c r="H28">
        <v>2.5</v>
      </c>
      <c r="I28">
        <v>5</v>
      </c>
      <c r="J28">
        <v>10</v>
      </c>
      <c r="K28">
        <v>5</v>
      </c>
      <c r="L28">
        <v>17.5</v>
      </c>
      <c r="M28">
        <v>2.85</v>
      </c>
      <c r="N28">
        <v>20</v>
      </c>
    </row>
    <row r="29" spans="2:19" x14ac:dyDescent="0.25">
      <c r="P29">
        <v>0</v>
      </c>
      <c r="Q29">
        <v>0</v>
      </c>
      <c r="S29">
        <f>+(100*300)/O7</f>
        <v>85.714285714285708</v>
      </c>
    </row>
    <row r="30" spans="2:19" x14ac:dyDescent="0.25">
      <c r="P30">
        <v>42.85</v>
      </c>
      <c r="Q30">
        <v>300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</vt:lpstr>
      <vt:lpstr>Report</vt:lpstr>
      <vt:lpstr>Geochemical Log</vt:lpstr>
      <vt:lpstr>Kerogen Quality</vt:lpstr>
      <vt:lpstr>KEROGEN TYPE</vt:lpstr>
      <vt:lpstr>Kerogen Type and Maturity</vt:lpstr>
      <vt:lpstr>Kerogen Conversion-Maturity</vt:lpstr>
      <vt:lpstr>Maturation Profile</vt:lpstr>
      <vt:lpstr>GUIDELINES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Dinterman</dc:creator>
  <cp:lastModifiedBy>pdinterman</cp:lastModifiedBy>
  <dcterms:created xsi:type="dcterms:W3CDTF">2014-06-24T15:39:07Z</dcterms:created>
  <dcterms:modified xsi:type="dcterms:W3CDTF">2014-06-24T15:39:35Z</dcterms:modified>
</cp:coreProperties>
</file>